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belskie-my.sharepoint.com/personal/agnieszka_kudla_lubelskie_pl/Documents/0 prace terminowe/e-Szop 2021-2027/16_aktualizacja maj 2025/po ZWL/"/>
    </mc:Choice>
  </mc:AlternateContent>
  <xr:revisionPtr revIDLastSave="325" documentId="8_{0CC573FF-CB10-49E0-9D71-A5BF10CDBCC7}" xr6:coauthVersionLast="47" xr6:coauthVersionMax="47" xr10:uidLastSave="{1D83810A-0A58-47FA-A2DF-1D0F26F146CB}"/>
  <bookViews>
    <workbookView xWindow="-120" yWindow="-120" windowWidth="29040" windowHeight="15840" xr2:uid="{1B63EF52-8AD3-4B86-BB24-075F32CB751C}"/>
  </bookViews>
  <sheets>
    <sheet name="Indykatywna tabela finansowa" sheetId="6" r:id="rId1"/>
    <sheet name="Indykatywna tab. fin.-CP,CS,KI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3" i="6" l="1"/>
  <c r="J103" i="6"/>
  <c r="I103" i="6"/>
  <c r="D103" i="6"/>
  <c r="O95" i="6"/>
  <c r="O101" i="6"/>
  <c r="O100" i="6" l="1"/>
  <c r="J101" i="6"/>
  <c r="I101" i="6"/>
  <c r="J86" i="6"/>
  <c r="D101" i="6"/>
  <c r="O96" i="6"/>
  <c r="O97" i="6"/>
  <c r="O98" i="6"/>
  <c r="O99" i="6"/>
  <c r="I95" i="6"/>
  <c r="J95" i="6"/>
  <c r="J96" i="6"/>
  <c r="I96" i="6" s="1"/>
  <c r="J97" i="6"/>
  <c r="I97" i="6" s="1"/>
  <c r="I98" i="6"/>
  <c r="J98" i="6"/>
  <c r="J99" i="6"/>
  <c r="I99" i="6" s="1"/>
  <c r="D95" i="6"/>
  <c r="D96" i="6"/>
  <c r="D97" i="6"/>
  <c r="D98" i="6"/>
  <c r="D99" i="6"/>
  <c r="O94" i="6"/>
  <c r="O93" i="6" s="1"/>
  <c r="J94" i="6"/>
  <c r="I94" i="6" s="1"/>
  <c r="D94" i="6"/>
  <c r="D87" i="6"/>
  <c r="D88" i="6"/>
  <c r="D89" i="6"/>
  <c r="D90" i="6"/>
  <c r="D91" i="6"/>
  <c r="D92" i="6"/>
  <c r="J87" i="6"/>
  <c r="I87" i="6" s="1"/>
  <c r="O87" i="6" s="1"/>
  <c r="J88" i="6"/>
  <c r="I88" i="6" s="1"/>
  <c r="J89" i="6"/>
  <c r="I89" i="6" s="1"/>
  <c r="J90" i="6"/>
  <c r="I90" i="6" s="1"/>
  <c r="J91" i="6"/>
  <c r="I91" i="6" s="1"/>
  <c r="J92" i="6"/>
  <c r="I92" i="6" s="1"/>
  <c r="I86" i="6"/>
  <c r="D86" i="6"/>
  <c r="D78" i="6"/>
  <c r="D76" i="6" s="1"/>
  <c r="D79" i="6"/>
  <c r="D80" i="6"/>
  <c r="D81" i="6"/>
  <c r="D82" i="6"/>
  <c r="D83" i="6"/>
  <c r="D84" i="6"/>
  <c r="J78" i="6"/>
  <c r="I78" i="6" s="1"/>
  <c r="I79" i="6"/>
  <c r="J79" i="6"/>
  <c r="J80" i="6"/>
  <c r="I80" i="6" s="1"/>
  <c r="J81" i="6"/>
  <c r="I81" i="6" s="1"/>
  <c r="J82" i="6"/>
  <c r="I82" i="6" s="1"/>
  <c r="J83" i="6"/>
  <c r="I83" i="6" s="1"/>
  <c r="J84" i="6"/>
  <c r="I84" i="6" s="1"/>
  <c r="O77" i="6"/>
  <c r="J77" i="6"/>
  <c r="I77" i="6" s="1"/>
  <c r="D77" i="6"/>
  <c r="D68" i="6"/>
  <c r="D66" i="6" s="1"/>
  <c r="D69" i="6"/>
  <c r="D70" i="6"/>
  <c r="D71" i="6"/>
  <c r="D72" i="6"/>
  <c r="D73" i="6"/>
  <c r="D74" i="6"/>
  <c r="D75" i="6"/>
  <c r="J68" i="6"/>
  <c r="I68" i="6" s="1"/>
  <c r="J69" i="6"/>
  <c r="I69" i="6" s="1"/>
  <c r="J70" i="6"/>
  <c r="I70" i="6" s="1"/>
  <c r="J71" i="6"/>
  <c r="I71" i="6" s="1"/>
  <c r="O71" i="6" s="1"/>
  <c r="J72" i="6"/>
  <c r="I72" i="6" s="1"/>
  <c r="O72" i="6" s="1"/>
  <c r="J73" i="6"/>
  <c r="I73" i="6" s="1"/>
  <c r="O73" i="6" s="1"/>
  <c r="J74" i="6"/>
  <c r="I74" i="6" s="1"/>
  <c r="O74" i="6" s="1"/>
  <c r="J75" i="6"/>
  <c r="I75" i="6" s="1"/>
  <c r="O67" i="6"/>
  <c r="J67" i="6"/>
  <c r="I67" i="6" s="1"/>
  <c r="D67" i="6"/>
  <c r="J57" i="6"/>
  <c r="I57" i="6" s="1"/>
  <c r="J58" i="6"/>
  <c r="I58" i="6" s="1"/>
  <c r="J59" i="6"/>
  <c r="I59" i="6" s="1"/>
  <c r="J60" i="6"/>
  <c r="I60" i="6" s="1"/>
  <c r="J61" i="6"/>
  <c r="I61" i="6" s="1"/>
  <c r="J62" i="6"/>
  <c r="J55" i="6" s="1"/>
  <c r="J63" i="6"/>
  <c r="I63" i="6" s="1"/>
  <c r="J64" i="6"/>
  <c r="I64" i="6" s="1"/>
  <c r="O64" i="6" s="1"/>
  <c r="J65" i="6"/>
  <c r="I65" i="6" s="1"/>
  <c r="D57" i="6"/>
  <c r="D58" i="6"/>
  <c r="D59" i="6"/>
  <c r="D60" i="6"/>
  <c r="D61" i="6"/>
  <c r="D62" i="6"/>
  <c r="D63" i="6"/>
  <c r="D64" i="6"/>
  <c r="D65" i="6"/>
  <c r="J56" i="6"/>
  <c r="I56" i="6" s="1"/>
  <c r="D56" i="6"/>
  <c r="O56" i="6" s="1"/>
  <c r="O53" i="6"/>
  <c r="O54" i="6"/>
  <c r="D53" i="6"/>
  <c r="D54" i="6"/>
  <c r="J53" i="6"/>
  <c r="I53" i="6" s="1"/>
  <c r="J54" i="6"/>
  <c r="I54" i="6" s="1"/>
  <c r="O52" i="6"/>
  <c r="J52" i="6"/>
  <c r="J51" i="6" s="1"/>
  <c r="D52" i="6"/>
  <c r="O49" i="6"/>
  <c r="O50" i="6"/>
  <c r="O48" i="6"/>
  <c r="O47" i="6" s="1"/>
  <c r="D49" i="6"/>
  <c r="D47" i="6" s="1"/>
  <c r="D50" i="6"/>
  <c r="J49" i="6"/>
  <c r="I49" i="6" s="1"/>
  <c r="J50" i="6"/>
  <c r="I50" i="6" s="1"/>
  <c r="J48" i="6"/>
  <c r="J47" i="6" s="1"/>
  <c r="I48" i="6"/>
  <c r="D48" i="6"/>
  <c r="O38" i="6"/>
  <c r="O36" i="6" s="1"/>
  <c r="O39" i="6"/>
  <c r="O40" i="6"/>
  <c r="O41" i="6"/>
  <c r="O42" i="6"/>
  <c r="O43" i="6"/>
  <c r="O44" i="6"/>
  <c r="O45" i="6"/>
  <c r="O46" i="6"/>
  <c r="I38" i="6"/>
  <c r="J38" i="6"/>
  <c r="J39" i="6"/>
  <c r="I39" i="6" s="1"/>
  <c r="J40" i="6"/>
  <c r="I40" i="6" s="1"/>
  <c r="J41" i="6"/>
  <c r="I41" i="6" s="1"/>
  <c r="J42" i="6"/>
  <c r="I42" i="6" s="1"/>
  <c r="J43" i="6"/>
  <c r="I43" i="6" s="1"/>
  <c r="J44" i="6"/>
  <c r="I44" i="6" s="1"/>
  <c r="J45" i="6"/>
  <c r="I45" i="6" s="1"/>
  <c r="J46" i="6"/>
  <c r="I46" i="6" s="1"/>
  <c r="D38" i="6"/>
  <c r="D39" i="6"/>
  <c r="D40" i="6"/>
  <c r="D41" i="6"/>
  <c r="D42" i="6"/>
  <c r="D43" i="6"/>
  <c r="D44" i="6"/>
  <c r="D45" i="6"/>
  <c r="D46" i="6"/>
  <c r="O37" i="6"/>
  <c r="J37" i="6"/>
  <c r="I37" i="6"/>
  <c r="D37" i="6"/>
  <c r="O26" i="6"/>
  <c r="O27" i="6"/>
  <c r="O28" i="6"/>
  <c r="O29" i="6"/>
  <c r="O30" i="6"/>
  <c r="O31" i="6"/>
  <c r="O32" i="6"/>
  <c r="O33" i="6"/>
  <c r="O34" i="6"/>
  <c r="O35" i="6"/>
  <c r="O25" i="6"/>
  <c r="J26" i="6"/>
  <c r="I26" i="6" s="1"/>
  <c r="J27" i="6"/>
  <c r="I27" i="6" s="1"/>
  <c r="J28" i="6"/>
  <c r="I28" i="6" s="1"/>
  <c r="I29" i="6"/>
  <c r="J29" i="6"/>
  <c r="J30" i="6"/>
  <c r="I30" i="6" s="1"/>
  <c r="J31" i="6"/>
  <c r="I31" i="6" s="1"/>
  <c r="J32" i="6"/>
  <c r="I32" i="6" s="1"/>
  <c r="J33" i="6"/>
  <c r="I33" i="6" s="1"/>
  <c r="J34" i="6"/>
  <c r="I34" i="6" s="1"/>
  <c r="I35" i="6"/>
  <c r="J35" i="6"/>
  <c r="J25" i="6"/>
  <c r="I25" i="6" s="1"/>
  <c r="D26" i="6"/>
  <c r="D27" i="6"/>
  <c r="D28" i="6"/>
  <c r="D29" i="6"/>
  <c r="D30" i="6"/>
  <c r="D31" i="6"/>
  <c r="D32" i="6"/>
  <c r="D33" i="6"/>
  <c r="D34" i="6"/>
  <c r="D35" i="6"/>
  <c r="D25" i="6"/>
  <c r="O17" i="6"/>
  <c r="O18" i="6"/>
  <c r="O19" i="6"/>
  <c r="O20" i="6"/>
  <c r="O15" i="6" s="1"/>
  <c r="O21" i="6"/>
  <c r="O22" i="6"/>
  <c r="O23" i="6"/>
  <c r="J17" i="6"/>
  <c r="I17" i="6" s="1"/>
  <c r="J18" i="6"/>
  <c r="I18" i="6" s="1"/>
  <c r="J19" i="6"/>
  <c r="I19" i="6" s="1"/>
  <c r="J20" i="6"/>
  <c r="I20" i="6" s="1"/>
  <c r="J21" i="6"/>
  <c r="I21" i="6" s="1"/>
  <c r="J22" i="6"/>
  <c r="I22" i="6" s="1"/>
  <c r="J23" i="6"/>
  <c r="I23" i="6" s="1"/>
  <c r="O16" i="6"/>
  <c r="J16" i="6"/>
  <c r="I16" i="6" s="1"/>
  <c r="J10" i="6"/>
  <c r="I10" i="6" s="1"/>
  <c r="J11" i="6"/>
  <c r="I11" i="6" s="1"/>
  <c r="J12" i="6"/>
  <c r="I12" i="6" s="1"/>
  <c r="O12" i="6" s="1"/>
  <c r="J13" i="6"/>
  <c r="I13" i="6" s="1"/>
  <c r="O13" i="6" s="1"/>
  <c r="J14" i="6"/>
  <c r="I14" i="6" s="1"/>
  <c r="O14" i="6" s="1"/>
  <c r="J9" i="6"/>
  <c r="D17" i="6"/>
  <c r="D18" i="6"/>
  <c r="D19" i="6"/>
  <c r="D20" i="6"/>
  <c r="D21" i="6"/>
  <c r="D22" i="6"/>
  <c r="D23" i="6"/>
  <c r="D16" i="6"/>
  <c r="D10" i="6"/>
  <c r="D11" i="6"/>
  <c r="D12" i="6"/>
  <c r="D13" i="6"/>
  <c r="D14" i="6"/>
  <c r="D9" i="6"/>
  <c r="E104" i="6"/>
  <c r="G104" i="6"/>
  <c r="H104" i="6"/>
  <c r="N104" i="6"/>
  <c r="P104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D102" i="6"/>
  <c r="E100" i="6"/>
  <c r="F100" i="6"/>
  <c r="G100" i="6"/>
  <c r="H100" i="6"/>
  <c r="I100" i="6"/>
  <c r="J100" i="6"/>
  <c r="K100" i="6"/>
  <c r="L100" i="6"/>
  <c r="M100" i="6"/>
  <c r="N100" i="6"/>
  <c r="P100" i="6"/>
  <c r="D100" i="6"/>
  <c r="E93" i="6"/>
  <c r="F93" i="6"/>
  <c r="G93" i="6"/>
  <c r="H93" i="6"/>
  <c r="J93" i="6"/>
  <c r="K93" i="6"/>
  <c r="L93" i="6"/>
  <c r="M93" i="6"/>
  <c r="N93" i="6"/>
  <c r="P93" i="6"/>
  <c r="E85" i="6"/>
  <c r="F85" i="6"/>
  <c r="G85" i="6"/>
  <c r="H85" i="6"/>
  <c r="K85" i="6"/>
  <c r="K104" i="6" s="1"/>
  <c r="L85" i="6"/>
  <c r="M85" i="6"/>
  <c r="M104" i="6" s="1"/>
  <c r="N85" i="6"/>
  <c r="P85" i="6"/>
  <c r="D85" i="6"/>
  <c r="E76" i="6"/>
  <c r="F76" i="6"/>
  <c r="G76" i="6"/>
  <c r="H76" i="6"/>
  <c r="K76" i="6"/>
  <c r="L76" i="6"/>
  <c r="M76" i="6"/>
  <c r="N76" i="6"/>
  <c r="P76" i="6"/>
  <c r="E66" i="6"/>
  <c r="F66" i="6"/>
  <c r="G66" i="6"/>
  <c r="H66" i="6"/>
  <c r="K66" i="6"/>
  <c r="L66" i="6"/>
  <c r="M66" i="6"/>
  <c r="N66" i="6"/>
  <c r="P66" i="6"/>
  <c r="E55" i="6"/>
  <c r="F55" i="6"/>
  <c r="G55" i="6"/>
  <c r="H55" i="6"/>
  <c r="K55" i="6"/>
  <c r="L55" i="6"/>
  <c r="L104" i="6" s="1"/>
  <c r="M55" i="6"/>
  <c r="N55" i="6"/>
  <c r="P55" i="6"/>
  <c r="E51" i="6"/>
  <c r="F51" i="6"/>
  <c r="G51" i="6"/>
  <c r="H51" i="6"/>
  <c r="K51" i="6"/>
  <c r="L51" i="6"/>
  <c r="M51" i="6"/>
  <c r="N51" i="6"/>
  <c r="P51" i="6"/>
  <c r="E47" i="6"/>
  <c r="F47" i="6"/>
  <c r="G47" i="6"/>
  <c r="H47" i="6"/>
  <c r="K47" i="6"/>
  <c r="L47" i="6"/>
  <c r="M47" i="6"/>
  <c r="N47" i="6"/>
  <c r="P47" i="6"/>
  <c r="E36" i="6"/>
  <c r="F36" i="6"/>
  <c r="G36" i="6"/>
  <c r="H36" i="6"/>
  <c r="K36" i="6"/>
  <c r="L36" i="6"/>
  <c r="M36" i="6"/>
  <c r="N36" i="6"/>
  <c r="P36" i="6"/>
  <c r="D36" i="6"/>
  <c r="E24" i="6"/>
  <c r="F24" i="6"/>
  <c r="G24" i="6"/>
  <c r="H24" i="6"/>
  <c r="K24" i="6"/>
  <c r="L24" i="6"/>
  <c r="M24" i="6"/>
  <c r="N24" i="6"/>
  <c r="P24" i="6"/>
  <c r="E15" i="6"/>
  <c r="F15" i="6"/>
  <c r="G15" i="6"/>
  <c r="H15" i="6"/>
  <c r="J15" i="6"/>
  <c r="K15" i="6"/>
  <c r="L15" i="6"/>
  <c r="M15" i="6"/>
  <c r="N15" i="6"/>
  <c r="P15" i="6"/>
  <c r="D15" i="6"/>
  <c r="E8" i="6"/>
  <c r="F8" i="6"/>
  <c r="G8" i="6"/>
  <c r="H8" i="6"/>
  <c r="K8" i="6"/>
  <c r="L8" i="6"/>
  <c r="M8" i="6"/>
  <c r="N8" i="6"/>
  <c r="P8" i="6"/>
  <c r="O86" i="6" l="1"/>
  <c r="O90" i="6"/>
  <c r="O89" i="6"/>
  <c r="O88" i="6"/>
  <c r="O85" i="6" s="1"/>
  <c r="O65" i="6"/>
  <c r="F104" i="6"/>
  <c r="O10" i="6"/>
  <c r="O11" i="6"/>
  <c r="D8" i="6"/>
  <c r="I93" i="6"/>
  <c r="D93" i="6"/>
  <c r="O92" i="6"/>
  <c r="O91" i="6"/>
  <c r="I85" i="6"/>
  <c r="J85" i="6"/>
  <c r="O84" i="6"/>
  <c r="O82" i="6"/>
  <c r="O80" i="6"/>
  <c r="O83" i="6"/>
  <c r="O81" i="6"/>
  <c r="O79" i="6"/>
  <c r="O76" i="6" s="1"/>
  <c r="O78" i="6"/>
  <c r="J76" i="6"/>
  <c r="I76" i="6"/>
  <c r="O69" i="6"/>
  <c r="O68" i="6"/>
  <c r="O70" i="6"/>
  <c r="O75" i="6"/>
  <c r="I66" i="6"/>
  <c r="J66" i="6"/>
  <c r="O60" i="6"/>
  <c r="I62" i="6"/>
  <c r="O59" i="6"/>
  <c r="O62" i="6"/>
  <c r="O61" i="6"/>
  <c r="O57" i="6"/>
  <c r="O58" i="6"/>
  <c r="I55" i="6"/>
  <c r="O63" i="6"/>
  <c r="O55" i="6"/>
  <c r="D55" i="6"/>
  <c r="O51" i="6"/>
  <c r="D51" i="6"/>
  <c r="I52" i="6"/>
  <c r="I51" i="6" s="1"/>
  <c r="I47" i="6"/>
  <c r="I36" i="6"/>
  <c r="J36" i="6"/>
  <c r="O24" i="6"/>
  <c r="J24" i="6"/>
  <c r="I24" i="6"/>
  <c r="D24" i="6"/>
  <c r="I15" i="6"/>
  <c r="J8" i="6"/>
  <c r="I9" i="6"/>
  <c r="I8" i="6" s="1"/>
  <c r="O9" i="6" l="1"/>
  <c r="O8" i="6" s="1"/>
  <c r="D104" i="6"/>
  <c r="O66" i="6"/>
  <c r="I104" i="6"/>
  <c r="O104" i="6"/>
  <c r="J104" i="6"/>
</calcChain>
</file>

<file path=xl/sharedStrings.xml><?xml version="1.0" encoding="utf-8"?>
<sst xmlns="http://schemas.openxmlformats.org/spreadsheetml/2006/main" count="730" uniqueCount="423">
  <si>
    <t>Priorytet</t>
  </si>
  <si>
    <t>(numer)</t>
  </si>
  <si>
    <t>Cel szczegółowy</t>
  </si>
  <si>
    <t>Kategorie regionów</t>
  </si>
  <si>
    <t>Wsparcie UE</t>
  </si>
  <si>
    <t>Wkład krajowy</t>
  </si>
  <si>
    <t>Krajowe środki publiczne</t>
  </si>
  <si>
    <t>Krajowe środki prywatne</t>
  </si>
  <si>
    <t>Finansowanie ogółem</t>
  </si>
  <si>
    <t>Wkład EBI</t>
  </si>
  <si>
    <t>ogółem</t>
  </si>
  <si>
    <t>FS</t>
  </si>
  <si>
    <t>EFRR</t>
  </si>
  <si>
    <t>EFS+</t>
  </si>
  <si>
    <t>FST (*)</t>
  </si>
  <si>
    <t>budżet</t>
  </si>
  <si>
    <t>państwa (**)</t>
  </si>
  <si>
    <t>budżet JST</t>
  </si>
  <si>
    <t>inne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</si>
  <si>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</si>
  <si>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</si>
  <si>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</si>
  <si>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</si>
  <si>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</si>
  <si>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</si>
  <si>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</si>
  <si>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</si>
  <si>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</si>
  <si>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</si>
  <si>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</si>
  <si>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</si>
  <si>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</si>
  <si>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</si>
  <si>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</si>
  <si>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Ogółem</t>
  </si>
  <si>
    <t>RAZEM</t>
  </si>
  <si>
    <t>=h+i+j</t>
  </si>
  <si>
    <t>=a+f</t>
  </si>
  <si>
    <t>Priorytet 1</t>
  </si>
  <si>
    <t>Działanie 1.1</t>
  </si>
  <si>
    <t>Działanie 1.2</t>
  </si>
  <si>
    <t>CS 1(i)</t>
  </si>
  <si>
    <t>Działanie 1.3</t>
  </si>
  <si>
    <t>Działanie 1.4</t>
  </si>
  <si>
    <t>Działanie 1.5</t>
  </si>
  <si>
    <t>Działanie 1.6</t>
  </si>
  <si>
    <t>CS 1(iv)</t>
  </si>
  <si>
    <t>CS 1 (i)
CS 1 (iv)</t>
  </si>
  <si>
    <t>Priorytet 2</t>
  </si>
  <si>
    <t>CS 1 (ii)</t>
  </si>
  <si>
    <t>Działanie 2.1</t>
  </si>
  <si>
    <t>Działanie 2.2</t>
  </si>
  <si>
    <t>Działanie 2.3</t>
  </si>
  <si>
    <t>Działanie 2.4</t>
  </si>
  <si>
    <t>Działanie 2.5</t>
  </si>
  <si>
    <t>CS 1 (iii)</t>
  </si>
  <si>
    <t>Działanie 2.6</t>
  </si>
  <si>
    <t>Działanie 2.7</t>
  </si>
  <si>
    <t>Działanie 2.8</t>
  </si>
  <si>
    <t>CS 1 (ii)
CS 1 (iii)</t>
  </si>
  <si>
    <t>Priorytet 3</t>
  </si>
  <si>
    <t>CS 2 (iv)</t>
  </si>
  <si>
    <t>Działanie 3.1</t>
  </si>
  <si>
    <t>Działanie 3.2</t>
  </si>
  <si>
    <t>Działanie 3.3</t>
  </si>
  <si>
    <t>Działanie 3.4</t>
  </si>
  <si>
    <t>CS 2 (v)</t>
  </si>
  <si>
    <t>Działanie 3.5</t>
  </si>
  <si>
    <t>Działanie 3.6</t>
  </si>
  <si>
    <t>CS 2 (vi)</t>
  </si>
  <si>
    <t>Działanie 3.7</t>
  </si>
  <si>
    <t>Działanie 3.8</t>
  </si>
  <si>
    <t>Działanie 3.9</t>
  </si>
  <si>
    <t>CS 2 (vii)</t>
  </si>
  <si>
    <t>Działanie 3.10</t>
  </si>
  <si>
    <t>Działanie 3.11</t>
  </si>
  <si>
    <t>Działanie 4.1</t>
  </si>
  <si>
    <t>CS 2 (i)</t>
  </si>
  <si>
    <t>Priorytet 4</t>
  </si>
  <si>
    <t>Działanie 4.2</t>
  </si>
  <si>
    <t>Działanie 4.3</t>
  </si>
  <si>
    <t>Działanie 4.4</t>
  </si>
  <si>
    <t>Działanie 4.5</t>
  </si>
  <si>
    <t>Działanie 4.6</t>
  </si>
  <si>
    <t>CS 2 (ii)</t>
  </si>
  <si>
    <t>Działanie 4.7</t>
  </si>
  <si>
    <t>Działanie 4.8</t>
  </si>
  <si>
    <t>Działanie 4.9</t>
  </si>
  <si>
    <t>Działanie 4.10</t>
  </si>
  <si>
    <t>Działanie 5.1</t>
  </si>
  <si>
    <t>Priorytet 5</t>
  </si>
  <si>
    <t>CS 2 (viii)</t>
  </si>
  <si>
    <t>Działanie 5.2</t>
  </si>
  <si>
    <t>Działanie 5.3</t>
  </si>
  <si>
    <t>Priorytet 6</t>
  </si>
  <si>
    <t>CS 3 (ii)</t>
  </si>
  <si>
    <t>Działanie 6.1</t>
  </si>
  <si>
    <t>Działanie 6.2</t>
  </si>
  <si>
    <t>Działanie 6.3</t>
  </si>
  <si>
    <t>Priorytet 7</t>
  </si>
  <si>
    <t>CS 4 (ii)</t>
  </si>
  <si>
    <t>Działanie 7.1</t>
  </si>
  <si>
    <t>Działanie 7.2</t>
  </si>
  <si>
    <t>Działanie 7.3</t>
  </si>
  <si>
    <t>Działanie 7.4</t>
  </si>
  <si>
    <t>Działanie 7.5</t>
  </si>
  <si>
    <t>Działanie 7.6</t>
  </si>
  <si>
    <t>CS 4 (iii)</t>
  </si>
  <si>
    <t>Działanie 7.7</t>
  </si>
  <si>
    <t>Działanie 7.8</t>
  </si>
  <si>
    <t>CS 4 (v)</t>
  </si>
  <si>
    <t>Działanie 7.9</t>
  </si>
  <si>
    <t>Działanie 7.10</t>
  </si>
  <si>
    <t>Priorytet 11</t>
  </si>
  <si>
    <t>CS 5 (i) 
CS 5 (ii)</t>
  </si>
  <si>
    <t>Działanie 11.1</t>
  </si>
  <si>
    <t>Działanie 11.2</t>
  </si>
  <si>
    <t>Działanie 11.3</t>
  </si>
  <si>
    <t>Działanie 11.4</t>
  </si>
  <si>
    <t>Działanie 11.5</t>
  </si>
  <si>
    <t>CS 5 (ii)</t>
  </si>
  <si>
    <t>CS 5 (i)</t>
  </si>
  <si>
    <t>Działanie 11.6</t>
  </si>
  <si>
    <t>CS 4 (vi)</t>
  </si>
  <si>
    <t>Działanie 13.1</t>
  </si>
  <si>
    <t>Priorytet 8</t>
  </si>
  <si>
    <t>CS 4 (h) CS 4 (i) CS 4 (j)  CS 4 (k) CS 4 (l)</t>
  </si>
  <si>
    <t>Działanie 8.1</t>
  </si>
  <si>
    <t>CS 4 (h)</t>
  </si>
  <si>
    <t>Działanie 8.2</t>
  </si>
  <si>
    <t>Działanie 8.3</t>
  </si>
  <si>
    <t>CS 4 (i)</t>
  </si>
  <si>
    <t>Działanie 8.4</t>
  </si>
  <si>
    <t>CS 4 (j)</t>
  </si>
  <si>
    <t>Działanie 8.5</t>
  </si>
  <si>
    <t>CS 4 (k)</t>
  </si>
  <si>
    <t>Działanie 8.6</t>
  </si>
  <si>
    <t>Działanie 8.7</t>
  </si>
  <si>
    <t>Działanie 8.8</t>
  </si>
  <si>
    <t>CS 4 (l)</t>
  </si>
  <si>
    <t>Działanie 8.9</t>
  </si>
  <si>
    <t>Priorytet 9</t>
  </si>
  <si>
    <t xml:space="preserve">CS 4 (a) CS 4 (b) CS 4 (c)  CS 4 (d) </t>
  </si>
  <si>
    <t>Działanie 9.1</t>
  </si>
  <si>
    <t>CS 4 (a)</t>
  </si>
  <si>
    <t>Działanie 9.2</t>
  </si>
  <si>
    <t>Działanie 9.3</t>
  </si>
  <si>
    <t>CS 4 (b)</t>
  </si>
  <si>
    <t>Działanie 9.4</t>
  </si>
  <si>
    <t>CS 4 (c)</t>
  </si>
  <si>
    <t>Działanie 9.5</t>
  </si>
  <si>
    <t>CS 4 (d)</t>
  </si>
  <si>
    <t>Działanie 9.6</t>
  </si>
  <si>
    <t>Działanie 9.7</t>
  </si>
  <si>
    <t>Priorytet 10</t>
  </si>
  <si>
    <t xml:space="preserve">CS 4 (e) CS 4 (f) CS 4 (g)  </t>
  </si>
  <si>
    <t>Działanie 10.1</t>
  </si>
  <si>
    <t>CS 4 (e)</t>
  </si>
  <si>
    <t>Działanie 10.2</t>
  </si>
  <si>
    <t>CS 4 (f)</t>
  </si>
  <si>
    <t>Działanie 10.3</t>
  </si>
  <si>
    <t>Działanie 10.4</t>
  </si>
  <si>
    <t>Działanie 10.5</t>
  </si>
  <si>
    <t>Działanie 10.6</t>
  </si>
  <si>
    <t>CS 4 (g)</t>
  </si>
  <si>
    <t>Działanie 12.1</t>
  </si>
  <si>
    <t>CS 2 (i)
CS 2 (ii)</t>
  </si>
  <si>
    <t>CS 2 (iv)
CS 2 (v)
Cs 2 (vi)
CS 2 (vii)</t>
  </si>
  <si>
    <t>CS 4 (ii)
CS 4 (iii)
CS 4 (v)
CS 4 (vi)</t>
  </si>
  <si>
    <t>(*) kwoty z tabeli finansowej programu odpowiadającej art. 22 ust. 3 lit. g (ii) Rozporządzenia ogólnego,</t>
  </si>
  <si>
    <t>Nie dotyczy</t>
  </si>
  <si>
    <t>słabiej rozwinięte / ogółem</t>
  </si>
  <si>
    <t>Priorytet 13 Pomoc techniczna EFRR</t>
  </si>
  <si>
    <t>Priorytet 12 Pomoc techniczna EFS+</t>
  </si>
  <si>
    <r>
      <t xml:space="preserve">(**) obejmuje cały wkład z budżetu państwa (cz. 34 i inne) - </t>
    </r>
    <r>
      <rPr>
        <b/>
        <sz val="11"/>
        <color theme="1"/>
        <rFont val="Calibri"/>
        <family val="2"/>
        <charset val="238"/>
        <scheme val="minor"/>
      </rPr>
      <t>wartość środków budżetu państwa przeznaczonych na wdrażanie Fundusze Europejskie dla Lubelskiego 2021-2027 zostanie określona na późniejszym etapie.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</si>
  <si>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Priorytet
(numer)</t>
  </si>
  <si>
    <t>Cel Polityki
(numer)</t>
  </si>
  <si>
    <t>Działanie
(numer)</t>
  </si>
  <si>
    <t>Cel szczegółowy
(numer)</t>
  </si>
  <si>
    <t>Zakres interwencji
(kod)</t>
  </si>
  <si>
    <t>Orientacyjna alokacja 
UE (EUR)</t>
  </si>
  <si>
    <t>FELU.01</t>
  </si>
  <si>
    <t>CP 1</t>
  </si>
  <si>
    <t>FELU.01.01</t>
  </si>
  <si>
    <t>EFRR.CP1.I</t>
  </si>
  <si>
    <t>004</t>
  </si>
  <si>
    <t>008</t>
  </si>
  <si>
    <t>FELU.01.02</t>
  </si>
  <si>
    <t>001</t>
  </si>
  <si>
    <t>002</t>
  </si>
  <si>
    <t>003</t>
  </si>
  <si>
    <t>005</t>
  </si>
  <si>
    <t>006</t>
  </si>
  <si>
    <t>007</t>
  </si>
  <si>
    <t xml:space="preserve">FELU.01.03 </t>
  </si>
  <si>
    <t>009</t>
  </si>
  <si>
    <t>010</t>
  </si>
  <si>
    <t>011</t>
  </si>
  <si>
    <t>FELU.01.04</t>
  </si>
  <si>
    <t>029</t>
  </si>
  <si>
    <t>030</t>
  </si>
  <si>
    <t>FELU.01.05</t>
  </si>
  <si>
    <t>023</t>
  </si>
  <si>
    <t>FELU.02</t>
  </si>
  <si>
    <t>FELU.02.01</t>
  </si>
  <si>
    <t>EFRR.CP1.II</t>
  </si>
  <si>
    <t>016</t>
  </si>
  <si>
    <t>017</t>
  </si>
  <si>
    <t>FELU.02.02</t>
  </si>
  <si>
    <t>FELU.02.03</t>
  </si>
  <si>
    <t>019</t>
  </si>
  <si>
    <t>FELU.02.04</t>
  </si>
  <si>
    <t>013</t>
  </si>
  <si>
    <t>FELU.02.05</t>
  </si>
  <si>
    <t>EFRR.CP1.III</t>
  </si>
  <si>
    <t>024</t>
  </si>
  <si>
    <t>FELU.02.06</t>
  </si>
  <si>
    <t>FELU.02.07</t>
  </si>
  <si>
    <t>021</t>
  </si>
  <si>
    <t>FELU.02.08</t>
  </si>
  <si>
    <t>026</t>
  </si>
  <si>
    <t>028</t>
  </si>
  <si>
    <t>FELU.03</t>
  </si>
  <si>
    <t>CP 2</t>
  </si>
  <si>
    <t>FELU.03.01</t>
  </si>
  <si>
    <t>EFRR.CP2.IV</t>
  </si>
  <si>
    <t>058</t>
  </si>
  <si>
    <t>059</t>
  </si>
  <si>
    <t>060</t>
  </si>
  <si>
    <t>FELU.03.02</t>
  </si>
  <si>
    <t>046</t>
  </si>
  <si>
    <t>FELU.03.03</t>
  </si>
  <si>
    <t>FELU.03.04</t>
  </si>
  <si>
    <t>EFRR.CP2.V</t>
  </si>
  <si>
    <t>062</t>
  </si>
  <si>
    <t>063</t>
  </si>
  <si>
    <t>064</t>
  </si>
  <si>
    <t>065</t>
  </si>
  <si>
    <t>066</t>
  </si>
  <si>
    <t>FELU.03.05</t>
  </si>
  <si>
    <t>FELU.03.06</t>
  </si>
  <si>
    <t>EFRR.CP2.VI</t>
  </si>
  <si>
    <t>067</t>
  </si>
  <si>
    <t>070</t>
  </si>
  <si>
    <t>071</t>
  </si>
  <si>
    <t>072</t>
  </si>
  <si>
    <t>075</t>
  </si>
  <si>
    <t>FELU.03.07</t>
  </si>
  <si>
    <t>FELU.03.08</t>
  </si>
  <si>
    <t>FELU.03.09</t>
  </si>
  <si>
    <t>EFRR.CP2.VII</t>
  </si>
  <si>
    <t>074</t>
  </si>
  <si>
    <t>078</t>
  </si>
  <si>
    <t>079</t>
  </si>
  <si>
    <t>FELU.03.10</t>
  </si>
  <si>
    <t>FELU.03.11</t>
  </si>
  <si>
    <t>FELU.04</t>
  </si>
  <si>
    <t>FELU.04.01</t>
  </si>
  <si>
    <t>EFRR/FS.CP2.I</t>
  </si>
  <si>
    <t>044</t>
  </si>
  <si>
    <t>045</t>
  </si>
  <si>
    <t>FELU.04.02</t>
  </si>
  <si>
    <t>041</t>
  </si>
  <si>
    <t>042</t>
  </si>
  <si>
    <t>FELU.04.03</t>
  </si>
  <si>
    <t>043</t>
  </si>
  <si>
    <t>FELU.04.04</t>
  </si>
  <si>
    <t>FELU.04.05</t>
  </si>
  <si>
    <t>FELU.04.06</t>
  </si>
  <si>
    <t>038</t>
  </si>
  <si>
    <t>040</t>
  </si>
  <si>
    <t>FELU.04.07</t>
  </si>
  <si>
    <t>EFRR/FS.CP2.II</t>
  </si>
  <si>
    <t>047</t>
  </si>
  <si>
    <t>048</t>
  </si>
  <si>
    <t>049</t>
  </si>
  <si>
    <t>052</t>
  </si>
  <si>
    <t>FELU.04.08</t>
  </si>
  <si>
    <t>FELU.04.09</t>
  </si>
  <si>
    <t>FELU.04.10</t>
  </si>
  <si>
    <t>050</t>
  </si>
  <si>
    <t>FELU.05.01</t>
  </si>
  <si>
    <t>EFRR/FS.CP2.VIII</t>
  </si>
  <si>
    <t>077</t>
  </si>
  <si>
    <t>081</t>
  </si>
  <si>
    <t>082</t>
  </si>
  <si>
    <t>083</t>
  </si>
  <si>
    <t>085</t>
  </si>
  <si>
    <t>086</t>
  </si>
  <si>
    <t>FELU.05.02</t>
  </si>
  <si>
    <t>FELU.05.03</t>
  </si>
  <si>
    <t>FELU.06</t>
  </si>
  <si>
    <t>CP 3</t>
  </si>
  <si>
    <t>FELU.06.01</t>
  </si>
  <si>
    <t>EFRR/FS.CP3.II</t>
  </si>
  <si>
    <t>093</t>
  </si>
  <si>
    <t>089</t>
  </si>
  <si>
    <t>090</t>
  </si>
  <si>
    <t>094</t>
  </si>
  <si>
    <t>095</t>
  </si>
  <si>
    <t>FELU.06.02</t>
  </si>
  <si>
    <t>107</t>
  </si>
  <si>
    <t>109</t>
  </si>
  <si>
    <t>FELU.06.03</t>
  </si>
  <si>
    <t xml:space="preserve">FELU.07 </t>
  </si>
  <si>
    <t>CP 4</t>
  </si>
  <si>
    <t xml:space="preserve">FELU.07.01 </t>
  </si>
  <si>
    <t xml:space="preserve">EFRR.CP4.II </t>
  </si>
  <si>
    <t>121</t>
  </si>
  <si>
    <t>FELU.07.02</t>
  </si>
  <si>
    <t>122</t>
  </si>
  <si>
    <t xml:space="preserve">FELU.07.03 </t>
  </si>
  <si>
    <t>124</t>
  </si>
  <si>
    <t xml:space="preserve">FELU.07.04 </t>
  </si>
  <si>
    <t>123</t>
  </si>
  <si>
    <t xml:space="preserve">FELU.07.05 </t>
  </si>
  <si>
    <t xml:space="preserve">FELU.07.06 </t>
  </si>
  <si>
    <t xml:space="preserve">EFRR.CP4.III </t>
  </si>
  <si>
    <t>126</t>
  </si>
  <si>
    <t>127</t>
  </si>
  <si>
    <t xml:space="preserve">FELU.07.07 </t>
  </si>
  <si>
    <t>FELU.07.08</t>
  </si>
  <si>
    <t xml:space="preserve">EFRR.CP4.V </t>
  </si>
  <si>
    <t>128</t>
  </si>
  <si>
    <t>129</t>
  </si>
  <si>
    <t xml:space="preserve">FELU.07.09 </t>
  </si>
  <si>
    <t xml:space="preserve">EFRR.CP4.VI </t>
  </si>
  <si>
    <t>166</t>
  </si>
  <si>
    <t xml:space="preserve">FELU.07.10 </t>
  </si>
  <si>
    <t>165</t>
  </si>
  <si>
    <t xml:space="preserve">FELU.08 </t>
  </si>
  <si>
    <t xml:space="preserve">FELU.08.01 </t>
  </si>
  <si>
    <t>EFS+.CP4.H</t>
  </si>
  <si>
    <t>152</t>
  </si>
  <si>
    <t>153</t>
  </si>
  <si>
    <t xml:space="preserve">FELU.08.02 </t>
  </si>
  <si>
    <t>138</t>
  </si>
  <si>
    <t xml:space="preserve">FELU.08.03 </t>
  </si>
  <si>
    <r>
      <t>EFS+.CP4.I</t>
    </r>
    <r>
      <rPr>
        <sz val="11"/>
        <color theme="1"/>
        <rFont val="Arial"/>
        <family val="2"/>
        <charset val="238"/>
      </rPr>
      <t xml:space="preserve"> </t>
    </r>
  </si>
  <si>
    <t>156</t>
  </si>
  <si>
    <t>157</t>
  </si>
  <si>
    <t xml:space="preserve">FELU.08.04 </t>
  </si>
  <si>
    <t xml:space="preserve">EFS+.CP4.J </t>
  </si>
  <si>
    <t>154</t>
  </si>
  <si>
    <t xml:space="preserve">FELU.08.05 </t>
  </si>
  <si>
    <t xml:space="preserve">EFS+.CP4.K </t>
  </si>
  <si>
    <t>158</t>
  </si>
  <si>
    <t xml:space="preserve">FELU.08.06 </t>
  </si>
  <si>
    <t>161</t>
  </si>
  <si>
    <t xml:space="preserve">FELU.08.07 </t>
  </si>
  <si>
    <t xml:space="preserve">FELU.08.08 </t>
  </si>
  <si>
    <t>EFS+.CP4.L</t>
  </si>
  <si>
    <t>163</t>
  </si>
  <si>
    <t xml:space="preserve">FELU.08.09 </t>
  </si>
  <si>
    <t xml:space="preserve">FELU.09 </t>
  </si>
  <si>
    <t xml:space="preserve">FELU.09.01 </t>
  </si>
  <si>
    <t xml:space="preserve">EFS+.CP4.A </t>
  </si>
  <si>
    <t>134</t>
  </si>
  <si>
    <t>136</t>
  </si>
  <si>
    <t>137</t>
  </si>
  <si>
    <t xml:space="preserve">FELU.09.02 </t>
  </si>
  <si>
    <t xml:space="preserve">FELU.09.03 </t>
  </si>
  <si>
    <t xml:space="preserve">EFS+.CP4.B </t>
  </si>
  <si>
    <t>139</t>
  </si>
  <si>
    <t>140</t>
  </si>
  <si>
    <t>141</t>
  </si>
  <si>
    <t xml:space="preserve">FELU.09.04 </t>
  </si>
  <si>
    <t xml:space="preserve">EFS+.CP4.C </t>
  </si>
  <si>
    <t>142</t>
  </si>
  <si>
    <t xml:space="preserve">FELU.09.05 </t>
  </si>
  <si>
    <t xml:space="preserve">EFS+.CP4.D </t>
  </si>
  <si>
    <t>144</t>
  </si>
  <si>
    <t>146</t>
  </si>
  <si>
    <t xml:space="preserve">FELU.09.06 </t>
  </si>
  <si>
    <t xml:space="preserve">FELU.09.07 </t>
  </si>
  <si>
    <t xml:space="preserve">FELU.10 </t>
  </si>
  <si>
    <t xml:space="preserve">FELU.10.01 </t>
  </si>
  <si>
    <t xml:space="preserve">EFS+.CP4.E </t>
  </si>
  <si>
    <t>149</t>
  </si>
  <si>
    <t>151</t>
  </si>
  <si>
    <t xml:space="preserve">FELU.10.02 </t>
  </si>
  <si>
    <t xml:space="preserve">EFS+.CP4.F </t>
  </si>
  <si>
    <t>148</t>
  </si>
  <si>
    <t xml:space="preserve">FELU.10.03 </t>
  </si>
  <si>
    <t xml:space="preserve">FELU.10.04 </t>
  </si>
  <si>
    <t xml:space="preserve">FELU.10.05 </t>
  </si>
  <si>
    <t xml:space="preserve">FELU.10.06 </t>
  </si>
  <si>
    <t xml:space="preserve">EFS+.CP4.G </t>
  </si>
  <si>
    <t xml:space="preserve">FELU.11 </t>
  </si>
  <si>
    <t>CP5</t>
  </si>
  <si>
    <t>FELU.11.01</t>
  </si>
  <si>
    <t xml:space="preserve">EFRR.CP5.I </t>
  </si>
  <si>
    <t>FELU.11.02</t>
  </si>
  <si>
    <t>020</t>
  </si>
  <si>
    <t>168</t>
  </si>
  <si>
    <t>167</t>
  </si>
  <si>
    <t>172</t>
  </si>
  <si>
    <t xml:space="preserve">FELU.11.03 </t>
  </si>
  <si>
    <t>FELU.11.04</t>
  </si>
  <si>
    <t>EFRR.CP5.II</t>
  </si>
  <si>
    <t xml:space="preserve">FELU.11.05 </t>
  </si>
  <si>
    <t>FELU.11.06</t>
  </si>
  <si>
    <t>Priorytet nr 12</t>
  </si>
  <si>
    <t xml:space="preserve"> 12.1</t>
  </si>
  <si>
    <t>PT.1 Pomoc Techniczna</t>
  </si>
  <si>
    <t>179</t>
  </si>
  <si>
    <t>180</t>
  </si>
  <si>
    <t>181</t>
  </si>
  <si>
    <t>182</t>
  </si>
  <si>
    <t>Priorytet nr 13</t>
  </si>
  <si>
    <t>13.1</t>
  </si>
  <si>
    <t>FELU.01.06</t>
  </si>
  <si>
    <t>EFRR.CP1.IV</t>
  </si>
  <si>
    <t>Działanie 9.8</t>
  </si>
  <si>
    <t>FELU.09.08</t>
  </si>
  <si>
    <t>EFS+.CP4.A</t>
  </si>
  <si>
    <t>Indykatywna tabela finansowa</t>
  </si>
  <si>
    <t>Indykatywna tabela finansowa w podziale na cele polityki, cele szczegółowe i zakres interwencji</t>
  </si>
  <si>
    <t>FELU.05</t>
  </si>
  <si>
    <t>Działanie 10.7</t>
  </si>
  <si>
    <t>CS 4(f)</t>
  </si>
  <si>
    <t>FELU.10.07</t>
  </si>
  <si>
    <t>Załącznik do Szczegółowego Opisu Priorytetów programu Fundusze Europejskie dla Lubelskiego z dnia 23 maja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</si>
</sst>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440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F3FA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28">
    <xf numFmtId="0" fontId="0" fillId="0" borderId="0" xfId="0"/>
    <xf numFmtId="0" fontId="0" fillId="2" borderId="2" xfId="0" applyFill="1" applyBorder="1" applyAlignment="1">
      <alignment vertical="center" wrapText="1"/>
    </xf>
    <xf numFmtId="0" fontId="0" fillId="2" borderId="5" xfId="0" applyFill="1" applyBorder="1" applyAlignment="1">
      <alignment vertical="center" textRotation="90" wrapText="1"/>
    </xf>
    <xf numFmtId="3" fontId="1" fillId="3" borderId="11" xfId="0" applyNumberFormat="1" applyFont="1" applyFill="1" applyBorder="1" applyAlignment="1">
      <alignment horizontal="right" vertical="center" wrapText="1"/>
    </xf>
    <xf numFmtId="3" fontId="1" fillId="3" borderId="14" xfId="0" applyNumberFormat="1" applyFont="1" applyFill="1" applyBorder="1" applyAlignment="1">
      <alignment horizontal="right" vertical="center" wrapText="1"/>
    </xf>
    <xf numFmtId="3" fontId="1" fillId="3" borderId="15" xfId="0" applyNumberFormat="1" applyFont="1" applyFill="1" applyBorder="1" applyAlignment="1">
      <alignment horizontal="right" vertical="center" wrapText="1"/>
    </xf>
    <xf numFmtId="3" fontId="1" fillId="3" borderId="16" xfId="0" applyNumberFormat="1" applyFont="1" applyFill="1" applyBorder="1" applyAlignment="1">
      <alignment horizontal="right" vertical="center" wrapText="1"/>
    </xf>
    <xf numFmtId="3" fontId="1" fillId="3" borderId="17" xfId="0" applyNumberFormat="1" applyFont="1" applyFill="1" applyBorder="1" applyAlignment="1">
      <alignment horizontal="right" vertical="center" wrapText="1"/>
    </xf>
    <xf numFmtId="3" fontId="1" fillId="3" borderId="18" xfId="0" applyNumberFormat="1" applyFont="1" applyFill="1" applyBorder="1" applyAlignment="1">
      <alignment horizontal="right" vertical="center" wrapText="1"/>
    </xf>
    <xf numFmtId="3" fontId="1" fillId="3" borderId="13" xfId="0" applyNumberFormat="1" applyFont="1" applyFill="1" applyBorder="1" applyAlignment="1">
      <alignment horizontal="right"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center" wrapText="1"/>
    </xf>
    <xf numFmtId="3" fontId="1" fillId="3" borderId="23" xfId="0" applyNumberFormat="1" applyFont="1" applyFill="1" applyBorder="1" applyAlignment="1">
      <alignment horizontal="right" vertical="center" wrapText="1"/>
    </xf>
    <xf numFmtId="3" fontId="1" fillId="3" borderId="24" xfId="0" applyNumberFormat="1" applyFont="1" applyFill="1" applyBorder="1" applyAlignment="1">
      <alignment horizontal="right" vertical="center" wrapText="1"/>
    </xf>
    <xf numFmtId="3" fontId="1" fillId="3" borderId="25" xfId="0" applyNumberFormat="1" applyFont="1" applyFill="1" applyBorder="1" applyAlignment="1">
      <alignment horizontal="right" vertical="center" wrapText="1"/>
    </xf>
    <xf numFmtId="3" fontId="1" fillId="3" borderId="27" xfId="0" applyNumberFormat="1" applyFont="1" applyFill="1" applyBorder="1" applyAlignment="1">
      <alignment horizontal="right" vertical="center" wrapText="1"/>
    </xf>
    <xf numFmtId="3" fontId="1" fillId="3" borderId="19" xfId="0" applyNumberFormat="1" applyFont="1" applyFill="1" applyBorder="1" applyAlignment="1">
      <alignment horizontal="right" vertical="center" wrapText="1"/>
    </xf>
    <xf numFmtId="3" fontId="1" fillId="3" borderId="28" xfId="0" applyNumberFormat="1" applyFont="1" applyFill="1" applyBorder="1" applyAlignment="1">
      <alignment horizontal="right" vertical="center" wrapText="1"/>
    </xf>
    <xf numFmtId="3" fontId="1" fillId="3" borderId="29" xfId="0" applyNumberFormat="1" applyFont="1" applyFill="1" applyBorder="1" applyAlignment="1">
      <alignment horizontal="right" vertical="center" wrapText="1"/>
    </xf>
    <xf numFmtId="3" fontId="1" fillId="3" borderId="30" xfId="0" applyNumberFormat="1" applyFont="1" applyFill="1" applyBorder="1" applyAlignment="1">
      <alignment horizontal="right" vertical="center" wrapText="1"/>
    </xf>
    <xf numFmtId="0" fontId="1" fillId="3" borderId="31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 wrapText="1"/>
    </xf>
    <xf numFmtId="3" fontId="1" fillId="3" borderId="34" xfId="0" applyNumberFormat="1" applyFont="1" applyFill="1" applyBorder="1" applyAlignment="1">
      <alignment horizontal="right" vertical="center" wrapText="1"/>
    </xf>
    <xf numFmtId="3" fontId="1" fillId="3" borderId="35" xfId="0" applyNumberFormat="1" applyFont="1" applyFill="1" applyBorder="1" applyAlignment="1">
      <alignment horizontal="right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3" fontId="1" fillId="3" borderId="4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vertical="center" wrapText="1"/>
    </xf>
    <xf numFmtId="3" fontId="1" fillId="3" borderId="44" xfId="0" applyNumberFormat="1" applyFont="1" applyFill="1" applyBorder="1" applyAlignment="1">
      <alignment horizontal="right" vertical="center" wrapText="1"/>
    </xf>
    <xf numFmtId="3" fontId="1" fillId="3" borderId="39" xfId="0" applyNumberFormat="1" applyFont="1" applyFill="1" applyBorder="1" applyAlignment="1">
      <alignment horizontal="right" vertical="center" wrapText="1"/>
    </xf>
    <xf numFmtId="3" fontId="1" fillId="3" borderId="50" xfId="0" applyNumberFormat="1" applyFont="1" applyFill="1" applyBorder="1" applyAlignment="1">
      <alignment horizontal="right" vertical="center" wrapText="1"/>
    </xf>
    <xf numFmtId="3" fontId="1" fillId="3" borderId="6" xfId="0" applyNumberFormat="1" applyFont="1" applyFill="1" applyBorder="1" applyAlignment="1">
      <alignment horizontal="right" vertical="center" wrapText="1"/>
    </xf>
    <xf numFmtId="0" fontId="2" fillId="3" borderId="51" xfId="0" applyFont="1" applyFill="1" applyBorder="1" applyAlignment="1">
      <alignment vertical="center" wrapText="1"/>
    </xf>
    <xf numFmtId="3" fontId="1" fillId="3" borderId="52" xfId="0" applyNumberFormat="1" applyFont="1" applyFill="1" applyBorder="1" applyAlignment="1">
      <alignment horizontal="right" vertical="center" wrapText="1"/>
    </xf>
    <xf numFmtId="3" fontId="1" fillId="3" borderId="49" xfId="0" applyNumberFormat="1" applyFont="1" applyFill="1" applyBorder="1" applyAlignment="1">
      <alignment horizontal="right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32" xfId="0" applyFont="1" applyFill="1" applyBorder="1" applyAlignment="1">
      <alignment vertical="center" wrapText="1"/>
    </xf>
    <xf numFmtId="0" fontId="1" fillId="3" borderId="50" xfId="0" applyFont="1" applyFill="1" applyBorder="1" applyAlignment="1">
      <alignment vertical="center" wrapText="1"/>
    </xf>
    <xf numFmtId="3" fontId="1" fillId="3" borderId="26" xfId="0" applyNumberFormat="1" applyFont="1" applyFill="1" applyBorder="1" applyAlignment="1">
      <alignment horizontal="right" vertical="center" wrapText="1"/>
    </xf>
    <xf numFmtId="0" fontId="1" fillId="3" borderId="31" xfId="0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right" vertical="center" wrapText="1"/>
    </xf>
    <xf numFmtId="3" fontId="2" fillId="3" borderId="51" xfId="0" applyNumberFormat="1" applyFont="1" applyFill="1" applyBorder="1" applyAlignment="1">
      <alignment horizontal="right" vertical="center" wrapText="1"/>
    </xf>
    <xf numFmtId="0" fontId="1" fillId="3" borderId="47" xfId="0" applyFont="1" applyFill="1" applyBorder="1" applyAlignment="1">
      <alignment vertical="center" wrapText="1"/>
    </xf>
    <xf numFmtId="0" fontId="1" fillId="3" borderId="41" xfId="0" applyFont="1" applyFill="1" applyBorder="1" applyAlignment="1">
      <alignment vertical="center" wrapText="1"/>
    </xf>
    <xf numFmtId="3" fontId="1" fillId="3" borderId="46" xfId="0" applyNumberFormat="1" applyFont="1" applyFill="1" applyBorder="1" applyAlignment="1">
      <alignment horizontal="right" vertical="center" wrapText="1"/>
    </xf>
    <xf numFmtId="3" fontId="1" fillId="3" borderId="33" xfId="0" applyNumberFormat="1" applyFont="1" applyFill="1" applyBorder="1" applyAlignment="1">
      <alignment horizontal="right" vertical="center" wrapText="1"/>
    </xf>
    <xf numFmtId="3" fontId="1" fillId="3" borderId="32" xfId="0" applyNumberFormat="1" applyFont="1" applyFill="1" applyBorder="1" applyAlignment="1">
      <alignment horizontal="right" vertical="center" wrapText="1"/>
    </xf>
    <xf numFmtId="0" fontId="1" fillId="3" borderId="36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vertical="center" wrapText="1"/>
    </xf>
    <xf numFmtId="3" fontId="1" fillId="3" borderId="47" xfId="0" applyNumberFormat="1" applyFont="1" applyFill="1" applyBorder="1" applyAlignment="1">
      <alignment horizontal="right" vertical="center" wrapText="1"/>
    </xf>
    <xf numFmtId="0" fontId="2" fillId="3" borderId="20" xfId="0" applyFont="1" applyFill="1" applyBorder="1" applyAlignment="1">
      <alignment vertical="center" wrapText="1"/>
    </xf>
    <xf numFmtId="0" fontId="1" fillId="3" borderId="43" xfId="0" applyFont="1" applyFill="1" applyBorder="1" applyAlignment="1">
      <alignment vertical="center" wrapText="1"/>
    </xf>
    <xf numFmtId="3" fontId="1" fillId="3" borderId="43" xfId="0" applyNumberFormat="1" applyFont="1" applyFill="1" applyBorder="1" applyAlignment="1">
      <alignment horizontal="right" vertical="center" wrapText="1"/>
    </xf>
    <xf numFmtId="0" fontId="1" fillId="3" borderId="44" xfId="0" applyFont="1" applyFill="1" applyBorder="1" applyAlignment="1">
      <alignment horizontal="center" vertical="center" wrapText="1"/>
    </xf>
    <xf numFmtId="3" fontId="1" fillId="3" borderId="45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1" fillId="3" borderId="40" xfId="0" applyFont="1" applyFill="1" applyBorder="1" applyAlignment="1">
      <alignment vertical="center" wrapText="1"/>
    </xf>
    <xf numFmtId="3" fontId="1" fillId="3" borderId="58" xfId="0" applyNumberFormat="1" applyFont="1" applyFill="1" applyBorder="1" applyAlignment="1">
      <alignment horizontal="right" vertical="center" wrapText="1"/>
    </xf>
    <xf numFmtId="3" fontId="1" fillId="3" borderId="2" xfId="0" applyNumberFormat="1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vertical="center" wrapText="1"/>
    </xf>
    <xf numFmtId="3" fontId="1" fillId="3" borderId="5" xfId="0" applyNumberFormat="1" applyFont="1" applyFill="1" applyBorder="1" applyAlignment="1">
      <alignment horizontal="right" vertical="center" wrapText="1"/>
    </xf>
    <xf numFmtId="3" fontId="1" fillId="3" borderId="40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1" fillId="3" borderId="44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right" vertical="center" wrapText="1"/>
    </xf>
    <xf numFmtId="0" fontId="2" fillId="3" borderId="50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horizontal="center" vertical="center" wrapText="1"/>
    </xf>
    <xf numFmtId="3" fontId="2" fillId="3" borderId="44" xfId="0" applyNumberFormat="1" applyFont="1" applyFill="1" applyBorder="1" applyAlignment="1">
      <alignment horizontal="right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vertical="center" wrapText="1"/>
    </xf>
    <xf numFmtId="0" fontId="1" fillId="3" borderId="5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right" vertical="center" wrapText="1"/>
    </xf>
    <xf numFmtId="0" fontId="0" fillId="0" borderId="7" xfId="0" applyBorder="1"/>
    <xf numFmtId="0" fontId="2" fillId="3" borderId="1" xfId="0" applyFont="1" applyFill="1" applyBorder="1" applyAlignment="1">
      <alignment horizontal="center" vertical="center" wrapText="1"/>
    </xf>
    <xf numFmtId="3" fontId="2" fillId="3" borderId="20" xfId="0" applyNumberFormat="1" applyFont="1" applyFill="1" applyBorder="1" applyAlignment="1">
      <alignment horizontal="right" vertical="center" wrapText="1"/>
    </xf>
    <xf numFmtId="0" fontId="1" fillId="3" borderId="53" xfId="0" applyFont="1" applyFill="1" applyBorder="1" applyAlignment="1">
      <alignment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vertical="center" wrapText="1"/>
    </xf>
    <xf numFmtId="0" fontId="3" fillId="2" borderId="51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62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53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64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0" borderId="24" xfId="0" applyNumberFormat="1" applyFont="1" applyBorder="1" applyAlignment="1">
      <alignment horizontal="center"/>
    </xf>
    <xf numFmtId="49" fontId="9" fillId="0" borderId="62" xfId="0" applyNumberFormat="1" applyFont="1" applyBorder="1" applyAlignment="1">
      <alignment horizontal="center"/>
    </xf>
    <xf numFmtId="49" fontId="9" fillId="0" borderId="33" xfId="0" applyNumberFormat="1" applyFont="1" applyBorder="1" applyAlignment="1">
      <alignment horizontal="center"/>
    </xf>
    <xf numFmtId="49" fontId="9" fillId="0" borderId="53" xfId="0" applyNumberFormat="1" applyFont="1" applyBorder="1" applyAlignment="1">
      <alignment horizontal="center"/>
    </xf>
    <xf numFmtId="49" fontId="9" fillId="0" borderId="33" xfId="0" applyNumberFormat="1" applyFont="1" applyBorder="1" applyAlignment="1">
      <alignment horizontal="center" vertical="center"/>
    </xf>
    <xf numFmtId="4" fontId="9" fillId="0" borderId="35" xfId="0" applyNumberFormat="1" applyFont="1" applyBorder="1" applyAlignment="1">
      <alignment horizontal="right" vertical="center"/>
    </xf>
    <xf numFmtId="49" fontId="9" fillId="0" borderId="13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right" vertical="center"/>
    </xf>
    <xf numFmtId="49" fontId="9" fillId="0" borderId="24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right" vertical="center"/>
    </xf>
    <xf numFmtId="49" fontId="9" fillId="0" borderId="37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right" vertical="center"/>
    </xf>
    <xf numFmtId="49" fontId="9" fillId="0" borderId="62" xfId="0" applyNumberFormat="1" applyFont="1" applyBorder="1" applyAlignment="1">
      <alignment horizontal="center" vertical="center"/>
    </xf>
    <xf numFmtId="4" fontId="9" fillId="0" borderId="63" xfId="0" applyNumberFormat="1" applyFont="1" applyBorder="1" applyAlignment="1">
      <alignment horizontal="right" vertical="center"/>
    </xf>
    <xf numFmtId="0" fontId="8" fillId="0" borderId="51" xfId="0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4" fontId="9" fillId="0" borderId="55" xfId="0" applyNumberFormat="1" applyFont="1" applyBorder="1" applyAlignment="1">
      <alignment horizontal="right" vertical="center"/>
    </xf>
    <xf numFmtId="0" fontId="8" fillId="0" borderId="51" xfId="0" applyFont="1" applyBorder="1" applyAlignment="1">
      <alignment horizontal="center"/>
    </xf>
    <xf numFmtId="0" fontId="8" fillId="0" borderId="0" xfId="0" applyFont="1"/>
    <xf numFmtId="49" fontId="8" fillId="0" borderId="0" xfId="0" applyNumberFormat="1" applyFont="1"/>
    <xf numFmtId="4" fontId="0" fillId="0" borderId="0" xfId="0" applyNumberFormat="1"/>
    <xf numFmtId="0" fontId="6" fillId="3" borderId="1" xfId="0" applyFont="1" applyFill="1" applyBorder="1" applyAlignment="1">
      <alignment vertical="center" wrapText="1"/>
    </xf>
    <xf numFmtId="0" fontId="6" fillId="3" borderId="44" xfId="0" applyFont="1" applyFill="1" applyBorder="1" applyAlignment="1">
      <alignment vertical="center" wrapText="1"/>
    </xf>
    <xf numFmtId="3" fontId="0" fillId="0" borderId="0" xfId="0" applyNumberFormat="1"/>
    <xf numFmtId="0" fontId="12" fillId="0" borderId="0" xfId="0" applyFont="1"/>
    <xf numFmtId="3" fontId="13" fillId="3" borderId="15" xfId="0" applyNumberFormat="1" applyFont="1" applyFill="1" applyBorder="1" applyAlignment="1">
      <alignment horizontal="right" vertical="center" wrapText="1"/>
    </xf>
    <xf numFmtId="3" fontId="13" fillId="3" borderId="11" xfId="0" applyNumberFormat="1" applyFont="1" applyFill="1" applyBorder="1" applyAlignment="1">
      <alignment horizontal="right"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vertical="center" wrapText="1"/>
    </xf>
    <xf numFmtId="3" fontId="6" fillId="3" borderId="16" xfId="0" applyNumberFormat="1" applyFont="1" applyFill="1" applyBorder="1" applyAlignment="1">
      <alignment horizontal="right" vertical="center" wrapText="1"/>
    </xf>
    <xf numFmtId="0" fontId="13" fillId="3" borderId="31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3" fontId="13" fillId="3" borderId="16" xfId="0" applyNumberFormat="1" applyFont="1" applyFill="1" applyBorder="1" applyAlignment="1">
      <alignment horizontal="right" vertical="center" wrapText="1"/>
    </xf>
    <xf numFmtId="3" fontId="13" fillId="3" borderId="28" xfId="0" applyNumberFormat="1" applyFont="1" applyFill="1" applyBorder="1" applyAlignment="1">
      <alignment horizontal="right" vertical="center" wrapText="1"/>
    </xf>
    <xf numFmtId="0" fontId="13" fillId="3" borderId="21" xfId="0" applyFont="1" applyFill="1" applyBorder="1" applyAlignment="1">
      <alignment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3" fontId="13" fillId="3" borderId="17" xfId="0" applyNumberFormat="1" applyFont="1" applyFill="1" applyBorder="1" applyAlignment="1">
      <alignment horizontal="right" vertical="center" wrapText="1"/>
    </xf>
    <xf numFmtId="3" fontId="13" fillId="3" borderId="19" xfId="0" applyNumberFormat="1" applyFont="1" applyFill="1" applyBorder="1" applyAlignment="1">
      <alignment horizontal="right" vertical="center" wrapText="1"/>
    </xf>
    <xf numFmtId="3" fontId="13" fillId="3" borderId="29" xfId="0" applyNumberFormat="1" applyFont="1" applyFill="1" applyBorder="1" applyAlignment="1">
      <alignment horizontal="right" vertical="center" wrapText="1"/>
    </xf>
    <xf numFmtId="49" fontId="9" fillId="0" borderId="64" xfId="0" applyNumberFormat="1" applyFont="1" applyBorder="1" applyAlignment="1">
      <alignment horizontal="center" vertical="center"/>
    </xf>
    <xf numFmtId="4" fontId="9" fillId="0" borderId="65" xfId="0" applyNumberFormat="1" applyFont="1" applyBorder="1" applyAlignment="1">
      <alignment horizontal="right" vertical="center"/>
    </xf>
    <xf numFmtId="0" fontId="6" fillId="4" borderId="5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3" fontId="1" fillId="0" borderId="16" xfId="0" applyNumberFormat="1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19" xfId="0" applyNumberFormat="1" applyFont="1" applyBorder="1" applyAlignment="1">
      <alignment horizontal="right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59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3" fontId="1" fillId="0" borderId="10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3" fontId="1" fillId="0" borderId="39" xfId="0" applyNumberFormat="1" applyFont="1" applyBorder="1" applyAlignment="1">
      <alignment horizontal="right" vertical="center" wrapText="1"/>
    </xf>
    <xf numFmtId="3" fontId="1" fillId="0" borderId="34" xfId="0" applyNumberFormat="1" applyFont="1" applyBorder="1" applyAlignment="1">
      <alignment horizontal="right" vertical="center" wrapText="1"/>
    </xf>
    <xf numFmtId="3" fontId="1" fillId="0" borderId="50" xfId="0" applyNumberFormat="1" applyFont="1" applyBorder="1" applyAlignment="1">
      <alignment horizontal="right" vertical="center" wrapText="1"/>
    </xf>
    <xf numFmtId="3" fontId="1" fillId="0" borderId="44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3" fontId="1" fillId="0" borderId="52" xfId="0" applyNumberFormat="1" applyFont="1" applyBorder="1" applyAlignment="1">
      <alignment horizontal="right" vertical="center" wrapText="1"/>
    </xf>
    <xf numFmtId="3" fontId="1" fillId="0" borderId="49" xfId="0" applyNumberFormat="1" applyFont="1" applyBorder="1" applyAlignment="1">
      <alignment horizontal="right" vertical="center" wrapText="1"/>
    </xf>
    <xf numFmtId="3" fontId="1" fillId="0" borderId="58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vertical="center" wrapText="1"/>
    </xf>
    <xf numFmtId="3" fontId="1" fillId="0" borderId="23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3" fillId="0" borderId="15" xfId="0" applyNumberFormat="1" applyFont="1" applyBorder="1" applyAlignment="1">
      <alignment horizontal="right" vertical="center" wrapText="1"/>
    </xf>
    <xf numFmtId="3" fontId="13" fillId="0" borderId="11" xfId="0" applyNumberFormat="1" applyFont="1" applyBorder="1" applyAlignment="1">
      <alignment horizontal="right" vertical="center" wrapText="1"/>
    </xf>
    <xf numFmtId="3" fontId="13" fillId="0" borderId="19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/>
    </xf>
    <xf numFmtId="49" fontId="7" fillId="0" borderId="6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3" fontId="6" fillId="3" borderId="20" xfId="0" applyNumberFormat="1" applyFont="1" applyFill="1" applyBorder="1" applyAlignment="1">
      <alignment horizontal="right" vertical="center" wrapText="1"/>
    </xf>
    <xf numFmtId="3" fontId="6" fillId="3" borderId="28" xfId="0" applyNumberFormat="1" applyFont="1" applyFill="1" applyBorder="1" applyAlignment="1">
      <alignment horizontal="right" vertical="center" wrapText="1"/>
    </xf>
    <xf numFmtId="3" fontId="13" fillId="0" borderId="39" xfId="0" applyNumberFormat="1" applyFont="1" applyBorder="1" applyAlignment="1">
      <alignment horizontal="right" vertical="center" wrapText="1"/>
    </xf>
    <xf numFmtId="3" fontId="13" fillId="0" borderId="34" xfId="0" applyNumberFormat="1" applyFont="1" applyBorder="1" applyAlignment="1">
      <alignment horizontal="right" vertical="center" wrapText="1"/>
    </xf>
    <xf numFmtId="3" fontId="13" fillId="0" borderId="50" xfId="0" applyNumberFormat="1" applyFont="1" applyBorder="1" applyAlignment="1">
      <alignment horizontal="right" vertical="center" wrapText="1"/>
    </xf>
    <xf numFmtId="3" fontId="6" fillId="3" borderId="53" xfId="0" applyNumberFormat="1" applyFont="1" applyFill="1" applyBorder="1" applyAlignment="1">
      <alignment horizontal="right" vertical="center" wrapText="1"/>
    </xf>
    <xf numFmtId="3" fontId="6" fillId="3" borderId="54" xfId="0" applyNumberFormat="1" applyFont="1" applyFill="1" applyBorder="1" applyAlignment="1">
      <alignment horizontal="right" vertical="center" wrapText="1"/>
    </xf>
    <xf numFmtId="3" fontId="6" fillId="3" borderId="55" xfId="0" applyNumberFormat="1" applyFont="1" applyFill="1" applyBorder="1" applyAlignment="1">
      <alignment horizontal="right" vertical="center" wrapText="1"/>
    </xf>
    <xf numFmtId="3" fontId="2" fillId="3" borderId="9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3" borderId="53" xfId="0" applyNumberFormat="1" applyFont="1" applyFill="1" applyBorder="1" applyAlignment="1">
      <alignment horizontal="right" vertical="center" wrapText="1"/>
    </xf>
    <xf numFmtId="3" fontId="2" fillId="3" borderId="54" xfId="0" applyNumberFormat="1" applyFont="1" applyFill="1" applyBorder="1" applyAlignment="1">
      <alignment horizontal="right" vertical="center" wrapText="1"/>
    </xf>
    <xf numFmtId="3" fontId="2" fillId="3" borderId="55" xfId="0" applyNumberFormat="1" applyFont="1" applyFill="1" applyBorder="1" applyAlignment="1">
      <alignment horizontal="right" vertical="center" wrapText="1"/>
    </xf>
    <xf numFmtId="3" fontId="6" fillId="3" borderId="31" xfId="0" applyNumberFormat="1" applyFont="1" applyFill="1" applyBorder="1" applyAlignment="1">
      <alignment horizontal="right" vertical="center" wrapText="1"/>
    </xf>
    <xf numFmtId="3" fontId="13" fillId="3" borderId="39" xfId="0" applyNumberFormat="1" applyFont="1" applyFill="1" applyBorder="1" applyAlignment="1">
      <alignment horizontal="right" vertical="center" wrapText="1"/>
    </xf>
    <xf numFmtId="3" fontId="13" fillId="3" borderId="34" xfId="0" applyNumberFormat="1" applyFont="1" applyFill="1" applyBorder="1" applyAlignment="1">
      <alignment horizontal="right" vertical="center" wrapText="1"/>
    </xf>
    <xf numFmtId="3" fontId="13" fillId="3" borderId="50" xfId="0" applyNumberFormat="1" applyFont="1" applyFill="1" applyBorder="1" applyAlignment="1">
      <alignment horizontal="right" vertical="center" wrapText="1"/>
    </xf>
    <xf numFmtId="3" fontId="2" fillId="3" borderId="45" xfId="0" applyNumberFormat="1" applyFont="1" applyFill="1" applyBorder="1" applyAlignment="1">
      <alignment horizontal="right" vertical="center" wrapText="1"/>
    </xf>
    <xf numFmtId="3" fontId="2" fillId="3" borderId="28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53" xfId="0" applyNumberFormat="1" applyFont="1" applyBorder="1" applyAlignment="1">
      <alignment horizontal="right" vertical="center" wrapText="1"/>
    </xf>
    <xf numFmtId="3" fontId="2" fillId="0" borderId="54" xfId="0" applyNumberFormat="1" applyFont="1" applyBorder="1" applyAlignment="1">
      <alignment horizontal="right" vertical="center" wrapText="1"/>
    </xf>
    <xf numFmtId="3" fontId="2" fillId="0" borderId="55" xfId="0" applyNumberFormat="1" applyFont="1" applyBorder="1" applyAlignment="1">
      <alignment horizontal="right" vertical="center" wrapText="1"/>
    </xf>
    <xf numFmtId="3" fontId="2" fillId="3" borderId="69" xfId="0" applyNumberFormat="1" applyFont="1" applyFill="1" applyBorder="1" applyAlignment="1">
      <alignment horizontal="right" vertical="center" wrapText="1"/>
    </xf>
    <xf numFmtId="3" fontId="1" fillId="3" borderId="51" xfId="0" applyNumberFormat="1" applyFont="1" applyFill="1" applyBorder="1" applyAlignment="1">
      <alignment horizontal="right" vertical="center" wrapText="1"/>
    </xf>
    <xf numFmtId="0" fontId="1" fillId="3" borderId="52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3" fontId="1" fillId="3" borderId="0" xfId="0" applyNumberFormat="1" applyFont="1" applyFill="1" applyAlignment="1">
      <alignment horizontal="right" vertical="center" wrapText="1"/>
    </xf>
    <xf numFmtId="3" fontId="6" fillId="4" borderId="51" xfId="0" applyNumberFormat="1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3" fontId="6" fillId="4" borderId="54" xfId="0" applyNumberFormat="1" applyFont="1" applyFill="1" applyBorder="1" applyAlignment="1">
      <alignment horizontal="right" vertical="center" wrapText="1"/>
    </xf>
    <xf numFmtId="3" fontId="6" fillId="4" borderId="57" xfId="0" applyNumberFormat="1" applyFont="1" applyFill="1" applyBorder="1" applyAlignment="1">
      <alignment horizontal="right" vertical="center" wrapText="1"/>
    </xf>
    <xf numFmtId="3" fontId="6" fillId="4" borderId="56" xfId="0" applyNumberFormat="1" applyFont="1" applyFill="1" applyBorder="1" applyAlignment="1">
      <alignment horizontal="right" vertical="center" wrapText="1"/>
    </xf>
    <xf numFmtId="3" fontId="6" fillId="4" borderId="6" xfId="0" applyNumberFormat="1" applyFont="1" applyFill="1" applyBorder="1" applyAlignment="1">
      <alignment horizontal="right" vertical="center" wrapText="1"/>
    </xf>
    <xf numFmtId="3" fontId="6" fillId="3" borderId="51" xfId="0" applyNumberFormat="1" applyFont="1" applyFill="1" applyBorder="1" applyAlignment="1">
      <alignment horizontal="right" vertical="center" wrapText="1"/>
    </xf>
    <xf numFmtId="3" fontId="13" fillId="3" borderId="44" xfId="0" applyNumberFormat="1" applyFont="1" applyFill="1" applyBorder="1" applyAlignment="1">
      <alignment horizontal="right" vertical="center" wrapText="1"/>
    </xf>
    <xf numFmtId="3" fontId="13" fillId="3" borderId="40" xfId="0" applyNumberFormat="1" applyFont="1" applyFill="1" applyBorder="1" applyAlignment="1">
      <alignment horizontal="right" vertical="center" wrapText="1"/>
    </xf>
    <xf numFmtId="3" fontId="13" fillId="3" borderId="33" xfId="0" applyNumberFormat="1" applyFont="1" applyFill="1" applyBorder="1" applyAlignment="1">
      <alignment horizontal="right" vertical="center" wrapText="1"/>
    </xf>
    <xf numFmtId="3" fontId="13" fillId="3" borderId="35" xfId="0" applyNumberFormat="1" applyFont="1" applyFill="1" applyBorder="1" applyAlignment="1">
      <alignment horizontal="right" vertical="center" wrapText="1"/>
    </xf>
    <xf numFmtId="3" fontId="13" fillId="3" borderId="13" xfId="0" applyNumberFormat="1" applyFont="1" applyFill="1" applyBorder="1" applyAlignment="1">
      <alignment horizontal="right" vertical="center" wrapText="1"/>
    </xf>
    <xf numFmtId="3" fontId="13" fillId="3" borderId="14" xfId="0" applyNumberFormat="1" applyFont="1" applyFill="1" applyBorder="1" applyAlignment="1">
      <alignment horizontal="right" vertical="center" wrapText="1"/>
    </xf>
    <xf numFmtId="3" fontId="13" fillId="3" borderId="41" xfId="0" applyNumberFormat="1" applyFont="1" applyFill="1" applyBorder="1" applyAlignment="1">
      <alignment horizontal="right" vertical="center" wrapText="1"/>
    </xf>
    <xf numFmtId="3" fontId="13" fillId="0" borderId="44" xfId="0" applyNumberFormat="1" applyFont="1" applyBorder="1" applyAlignment="1">
      <alignment horizontal="right" vertical="center" wrapText="1"/>
    </xf>
    <xf numFmtId="3" fontId="13" fillId="3" borderId="52" xfId="0" applyNumberFormat="1" applyFont="1" applyFill="1" applyBorder="1" applyAlignment="1">
      <alignment horizontal="right" vertical="center" wrapText="1"/>
    </xf>
    <xf numFmtId="3" fontId="13" fillId="3" borderId="49" xfId="0" applyNumberFormat="1" applyFont="1" applyFill="1" applyBorder="1" applyAlignment="1">
      <alignment horizontal="right" vertical="center" wrapText="1"/>
    </xf>
    <xf numFmtId="3" fontId="13" fillId="0" borderId="58" xfId="0" applyNumberFormat="1" applyFont="1" applyBorder="1" applyAlignment="1">
      <alignment horizontal="right" vertical="center" wrapText="1"/>
    </xf>
    <xf numFmtId="3" fontId="13" fillId="3" borderId="10" xfId="0" applyNumberFormat="1" applyFont="1" applyFill="1" applyBorder="1" applyAlignment="1">
      <alignment horizontal="right" vertical="center" wrapText="1"/>
    </xf>
    <xf numFmtId="3" fontId="13" fillId="0" borderId="52" xfId="0" applyNumberFormat="1" applyFont="1" applyBorder="1" applyAlignment="1">
      <alignment horizontal="right" vertical="center" wrapText="1"/>
    </xf>
    <xf numFmtId="3" fontId="13" fillId="0" borderId="49" xfId="0" applyNumberFormat="1" applyFont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3" fontId="13" fillId="0" borderId="16" xfId="0" applyNumberFormat="1" applyFont="1" applyBorder="1" applyAlignment="1">
      <alignment horizontal="right" vertical="center" wrapText="1"/>
    </xf>
    <xf numFmtId="3" fontId="13" fillId="0" borderId="17" xfId="0" applyNumberFormat="1" applyFont="1" applyBorder="1" applyAlignment="1">
      <alignment horizontal="right" vertical="center" wrapText="1"/>
    </xf>
    <xf numFmtId="3" fontId="13" fillId="0" borderId="10" xfId="0" applyNumberFormat="1" applyFont="1" applyBorder="1" applyAlignment="1">
      <alignment horizontal="right" vertical="center" wrapText="1"/>
    </xf>
    <xf numFmtId="4" fontId="9" fillId="0" borderId="12" xfId="0" applyNumberFormat="1" applyFont="1" applyBorder="1"/>
    <xf numFmtId="4" fontId="9" fillId="0" borderId="14" xfId="0" applyNumberFormat="1" applyFont="1" applyBorder="1"/>
    <xf numFmtId="4" fontId="9" fillId="0" borderId="26" xfId="0" applyNumberFormat="1" applyFont="1" applyBorder="1"/>
    <xf numFmtId="4" fontId="9" fillId="0" borderId="63" xfId="0" applyNumberFormat="1" applyFont="1" applyBorder="1"/>
    <xf numFmtId="4" fontId="9" fillId="0" borderId="35" xfId="0" applyNumberFormat="1" applyFont="1" applyBorder="1"/>
    <xf numFmtId="4" fontId="9" fillId="0" borderId="61" xfId="0" applyNumberFormat="1" applyFont="1" applyBorder="1" applyAlignment="1">
      <alignment horizontal="right" vertical="center"/>
    </xf>
    <xf numFmtId="4" fontId="9" fillId="0" borderId="67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center" wrapText="1"/>
    </xf>
    <xf numFmtId="0" fontId="10" fillId="0" borderId="6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/>
    </xf>
    <xf numFmtId="0" fontId="7" fillId="0" borderId="6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</cellXfs>
  <cellStyles count="2">
    <cellStyle name="Normalny" xfId="0" builtinId="0"/>
    <cellStyle name="Normalny 2" xfId="1" xr:uid="{66E8EC56-AC0D-49D3-82B5-D9DE8E25E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EF35-0EBC-4DB2-8CEC-FC76F60A80E6}">
  <sheetPr>
    <pageSetUpPr fitToPage="1"/>
  </sheetPr>
  <dimension ref="A1:BT110"/>
  <sheetViews>
    <sheetView tabSelected="1" view="pageBreakPreview" zoomScale="70" zoomScaleNormal="90" zoomScaleSheetLayoutView="70" workbookViewId="0">
      <pane xSplit="1" ySplit="7" topLeftCell="C8" activePane="bottomRight" state="frozen"/>
      <selection pane="topRight" activeCell="B1" sqref="B1"/>
      <selection pane="bottomLeft" activeCell="A8" sqref="A8"/>
      <selection pane="bottomRight" activeCell="R9" sqref="R9"/>
    </sheetView>
  </sheetViews>
  <sheetFormatPr defaultRowHeight="15" x14ac:dyDescent="0.25"/>
  <cols>
    <col min="1" max="1" width="15" customWidth="1"/>
    <col min="2" max="2" width="10.85546875" customWidth="1"/>
    <col min="3" max="3" width="14.5703125" customWidth="1"/>
    <col min="4" max="4" width="16.28515625" customWidth="1"/>
    <col min="6" max="6" width="16" bestFit="1" customWidth="1"/>
    <col min="7" max="7" width="14.7109375" customWidth="1"/>
    <col min="9" max="9" width="14.5703125" customWidth="1"/>
    <col min="10" max="10" width="15.28515625" customWidth="1"/>
    <col min="11" max="11" width="12.85546875" customWidth="1"/>
    <col min="12" max="12" width="13.85546875" customWidth="1"/>
    <col min="13" max="13" width="15.140625" customWidth="1"/>
    <col min="14" max="14" width="13.7109375" customWidth="1"/>
    <col min="15" max="15" width="16.7109375" customWidth="1"/>
    <col min="16" max="16" width="10.140625" customWidth="1"/>
  </cols>
  <sheetData>
    <row r="1" spans="1:16" ht="15.75" x14ac:dyDescent="0.25">
      <c r="A1" s="283" t="s">
        <v>422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</row>
    <row r="2" spans="1:16" ht="16.5" thickBot="1" x14ac:dyDescent="0.3">
      <c r="A2" s="293" t="s">
        <v>416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1:16" ht="74.25" customHeight="1" thickBot="1" x14ac:dyDescent="0.3">
      <c r="A3" s="38" t="s">
        <v>0</v>
      </c>
      <c r="B3" s="39" t="s">
        <v>2</v>
      </c>
      <c r="C3" s="285" t="s">
        <v>3</v>
      </c>
      <c r="D3" s="286" t="s">
        <v>4</v>
      </c>
      <c r="E3" s="287"/>
      <c r="F3" s="287"/>
      <c r="G3" s="287"/>
      <c r="H3" s="288"/>
      <c r="I3" s="40" t="s">
        <v>5</v>
      </c>
      <c r="J3" s="286" t="s">
        <v>6</v>
      </c>
      <c r="K3" s="287"/>
      <c r="L3" s="287"/>
      <c r="M3" s="288"/>
      <c r="N3" s="289" t="s">
        <v>7</v>
      </c>
      <c r="O3" s="289" t="s">
        <v>8</v>
      </c>
      <c r="P3" s="289" t="s">
        <v>9</v>
      </c>
    </row>
    <row r="4" spans="1:16" ht="34.5" customHeight="1" x14ac:dyDescent="0.25">
      <c r="A4" s="41" t="s">
        <v>1</v>
      </c>
      <c r="B4" s="284" t="s">
        <v>1</v>
      </c>
      <c r="C4" s="284"/>
      <c r="D4" s="289" t="s">
        <v>10</v>
      </c>
      <c r="E4" s="289" t="s">
        <v>11</v>
      </c>
      <c r="F4" s="289" t="s">
        <v>12</v>
      </c>
      <c r="G4" s="289" t="s">
        <v>13</v>
      </c>
      <c r="H4" s="289" t="s">
        <v>14</v>
      </c>
      <c r="I4" s="289" t="s">
        <v>10</v>
      </c>
      <c r="J4" s="289" t="s">
        <v>10</v>
      </c>
      <c r="K4" s="42" t="s">
        <v>15</v>
      </c>
      <c r="L4" s="289" t="s">
        <v>17</v>
      </c>
      <c r="M4" s="289" t="s">
        <v>18</v>
      </c>
      <c r="N4" s="290"/>
      <c r="O4" s="290"/>
      <c r="P4" s="290"/>
    </row>
    <row r="5" spans="1:16" ht="15" customHeight="1" thickBot="1" x14ac:dyDescent="0.3">
      <c r="A5" s="1"/>
      <c r="B5" s="284"/>
      <c r="C5" s="284"/>
      <c r="D5" s="292"/>
      <c r="E5" s="292"/>
      <c r="F5" s="292"/>
      <c r="G5" s="292"/>
      <c r="H5" s="292"/>
      <c r="I5" s="292"/>
      <c r="J5" s="292"/>
      <c r="K5" s="43" t="s">
        <v>16</v>
      </c>
      <c r="L5" s="292"/>
      <c r="M5" s="292"/>
      <c r="N5" s="291"/>
      <c r="O5" s="291"/>
      <c r="P5" s="291"/>
    </row>
    <row r="6" spans="1:16" ht="15.75" thickBot="1" x14ac:dyDescent="0.3">
      <c r="A6" s="1"/>
      <c r="B6" s="2"/>
      <c r="C6" s="284"/>
      <c r="D6" s="43" t="s">
        <v>19</v>
      </c>
      <c r="E6" s="43" t="s">
        <v>20</v>
      </c>
      <c r="F6" s="43" t="s">
        <v>21</v>
      </c>
      <c r="G6" s="43" t="s">
        <v>22</v>
      </c>
      <c r="H6" s="43" t="s">
        <v>23</v>
      </c>
      <c r="I6" s="43" t="s">
        <v>24</v>
      </c>
      <c r="J6" s="43" t="s">
        <v>25</v>
      </c>
      <c r="K6" s="43" t="s">
        <v>26</v>
      </c>
      <c r="L6" s="43" t="s">
        <v>27</v>
      </c>
      <c r="M6" s="43" t="s">
        <v>28</v>
      </c>
      <c r="N6" s="43" t="s">
        <v>29</v>
      </c>
      <c r="O6" s="43" t="s">
        <v>30</v>
      </c>
      <c r="P6" s="43" t="s">
        <v>31</v>
      </c>
    </row>
    <row r="7" spans="1:16" ht="15.75" thickBot="1" x14ac:dyDescent="0.3">
      <c r="A7" s="1"/>
      <c r="B7" s="2"/>
      <c r="C7" s="284"/>
      <c r="D7" s="42" t="s">
        <v>32</v>
      </c>
      <c r="E7" s="44"/>
      <c r="F7" s="44"/>
      <c r="G7" s="44"/>
      <c r="H7" s="44"/>
      <c r="I7" s="42" t="s">
        <v>33</v>
      </c>
      <c r="J7" s="45" t="s">
        <v>36</v>
      </c>
      <c r="K7" s="44"/>
      <c r="L7" s="44"/>
      <c r="M7" s="44"/>
      <c r="N7" s="44"/>
      <c r="O7" s="45" t="s">
        <v>37</v>
      </c>
      <c r="P7" s="44"/>
    </row>
    <row r="8" spans="1:16" s="83" customFormat="1" ht="47.25" customHeight="1" thickBot="1" x14ac:dyDescent="0.3">
      <c r="A8" s="80" t="s">
        <v>38</v>
      </c>
      <c r="B8" s="91" t="s">
        <v>47</v>
      </c>
      <c r="C8" s="80" t="s">
        <v>171</v>
      </c>
      <c r="D8" s="228">
        <f>SUM(D9:D14)</f>
        <v>111627919</v>
      </c>
      <c r="E8" s="230">
        <f t="shared" ref="E8:P8" si="0">SUM(E9:E14)</f>
        <v>0</v>
      </c>
      <c r="F8" s="231">
        <f t="shared" si="0"/>
        <v>111627919</v>
      </c>
      <c r="G8" s="231">
        <f t="shared" si="0"/>
        <v>0</v>
      </c>
      <c r="H8" s="232">
        <f t="shared" si="0"/>
        <v>0</v>
      </c>
      <c r="I8" s="229">
        <f t="shared" si="0"/>
        <v>19699045</v>
      </c>
      <c r="J8" s="228">
        <f t="shared" si="0"/>
        <v>1912252</v>
      </c>
      <c r="K8" s="230">
        <f t="shared" si="0"/>
        <v>0</v>
      </c>
      <c r="L8" s="231">
        <f t="shared" si="0"/>
        <v>1628781</v>
      </c>
      <c r="M8" s="232">
        <f t="shared" si="0"/>
        <v>283471</v>
      </c>
      <c r="N8" s="229">
        <f t="shared" si="0"/>
        <v>17786793</v>
      </c>
      <c r="O8" s="61">
        <f t="shared" si="0"/>
        <v>131326964</v>
      </c>
      <c r="P8" s="61">
        <f t="shared" si="0"/>
        <v>0</v>
      </c>
    </row>
    <row r="9" spans="1:16" ht="22.5" customHeight="1" x14ac:dyDescent="0.25">
      <c r="A9" s="92" t="s">
        <v>39</v>
      </c>
      <c r="B9" s="74" t="s">
        <v>41</v>
      </c>
      <c r="C9" s="77" t="s">
        <v>34</v>
      </c>
      <c r="D9" s="258">
        <f>E9+F9+G9+H9</f>
        <v>11636418</v>
      </c>
      <c r="E9" s="234">
        <v>0</v>
      </c>
      <c r="F9" s="235">
        <v>11636418</v>
      </c>
      <c r="G9" s="235">
        <v>0</v>
      </c>
      <c r="H9" s="236">
        <v>0</v>
      </c>
      <c r="I9" s="258">
        <f>J9+N9</f>
        <v>2053486</v>
      </c>
      <c r="J9" s="259">
        <f>K9+L9+M9</f>
        <v>1628781</v>
      </c>
      <c r="K9" s="260">
        <v>0</v>
      </c>
      <c r="L9" s="235">
        <v>1628781</v>
      </c>
      <c r="M9" s="261">
        <v>0</v>
      </c>
      <c r="N9" s="259">
        <v>424705</v>
      </c>
      <c r="O9" s="258">
        <f t="shared" ref="O9:O14" si="1">D9+I9</f>
        <v>13689904</v>
      </c>
      <c r="P9" s="75">
        <v>0</v>
      </c>
    </row>
    <row r="10" spans="1:16" ht="22.5" customHeight="1" x14ac:dyDescent="0.25">
      <c r="A10" s="16" t="s">
        <v>40</v>
      </c>
      <c r="B10" s="14" t="s">
        <v>41</v>
      </c>
      <c r="C10" s="63" t="s">
        <v>34</v>
      </c>
      <c r="D10" s="258">
        <f t="shared" ref="D10:D14" si="2">E10+F10+G10+H10</f>
        <v>26545730</v>
      </c>
      <c r="E10" s="144">
        <v>0</v>
      </c>
      <c r="F10" s="145">
        <v>26545730</v>
      </c>
      <c r="G10" s="145">
        <v>0</v>
      </c>
      <c r="H10" s="159">
        <v>0</v>
      </c>
      <c r="I10" s="258">
        <f t="shared" ref="I10:I14" si="3">J10+N10</f>
        <v>4684541</v>
      </c>
      <c r="J10" s="259">
        <f t="shared" ref="J10:J14" si="4">K10+L10+M10</f>
        <v>234227</v>
      </c>
      <c r="K10" s="262">
        <v>0</v>
      </c>
      <c r="L10" s="145">
        <v>0</v>
      </c>
      <c r="M10" s="263">
        <v>234227</v>
      </c>
      <c r="N10" s="264">
        <v>4450314</v>
      </c>
      <c r="O10" s="258">
        <f t="shared" si="1"/>
        <v>31230271</v>
      </c>
      <c r="P10" s="24">
        <v>0</v>
      </c>
    </row>
    <row r="11" spans="1:16" ht="22.5" customHeight="1" x14ac:dyDescent="0.25">
      <c r="A11" s="16" t="s">
        <v>42</v>
      </c>
      <c r="B11" s="14" t="s">
        <v>41</v>
      </c>
      <c r="C11" s="63" t="s">
        <v>34</v>
      </c>
      <c r="D11" s="258">
        <f t="shared" si="2"/>
        <v>69116942</v>
      </c>
      <c r="E11" s="144">
        <v>0</v>
      </c>
      <c r="F11" s="145">
        <v>69116942</v>
      </c>
      <c r="G11" s="145">
        <v>0</v>
      </c>
      <c r="H11" s="159">
        <v>0</v>
      </c>
      <c r="I11" s="258">
        <f t="shared" si="3"/>
        <v>12197107</v>
      </c>
      <c r="J11" s="259">
        <f t="shared" si="4"/>
        <v>0</v>
      </c>
      <c r="K11" s="262">
        <v>0</v>
      </c>
      <c r="L11" s="145">
        <v>0</v>
      </c>
      <c r="M11" s="263">
        <v>0</v>
      </c>
      <c r="N11" s="264">
        <v>12197107</v>
      </c>
      <c r="O11" s="258">
        <f t="shared" si="1"/>
        <v>81314049</v>
      </c>
      <c r="P11" s="24">
        <v>0</v>
      </c>
    </row>
    <row r="12" spans="1:16" ht="22.5" customHeight="1" x14ac:dyDescent="0.25">
      <c r="A12" s="16" t="s">
        <v>43</v>
      </c>
      <c r="B12" s="14" t="s">
        <v>41</v>
      </c>
      <c r="C12" s="63" t="s">
        <v>34</v>
      </c>
      <c r="D12" s="48">
        <f t="shared" si="2"/>
        <v>1061829</v>
      </c>
      <c r="E12" s="5">
        <v>0</v>
      </c>
      <c r="F12" s="3">
        <v>1061829</v>
      </c>
      <c r="G12" s="3">
        <v>0</v>
      </c>
      <c r="H12" s="22">
        <v>0</v>
      </c>
      <c r="I12" s="48">
        <f t="shared" si="3"/>
        <v>187382</v>
      </c>
      <c r="J12" s="82">
        <f t="shared" si="4"/>
        <v>18738</v>
      </c>
      <c r="K12" s="9">
        <v>0</v>
      </c>
      <c r="L12" s="3">
        <v>0</v>
      </c>
      <c r="M12" s="4">
        <v>18738</v>
      </c>
      <c r="N12" s="37">
        <v>168644</v>
      </c>
      <c r="O12" s="48">
        <f t="shared" si="1"/>
        <v>1249211</v>
      </c>
      <c r="P12" s="24">
        <v>0</v>
      </c>
    </row>
    <row r="13" spans="1:16" ht="22.5" customHeight="1" x14ac:dyDescent="0.25">
      <c r="A13" s="16" t="s">
        <v>44</v>
      </c>
      <c r="B13" s="14" t="s">
        <v>41</v>
      </c>
      <c r="C13" s="63" t="s">
        <v>34</v>
      </c>
      <c r="D13" s="48">
        <f t="shared" si="2"/>
        <v>1089000</v>
      </c>
      <c r="E13" s="5">
        <v>0</v>
      </c>
      <c r="F13" s="3">
        <v>1089000</v>
      </c>
      <c r="G13" s="3">
        <v>0</v>
      </c>
      <c r="H13" s="22">
        <v>0</v>
      </c>
      <c r="I13" s="48">
        <f t="shared" si="3"/>
        <v>192176</v>
      </c>
      <c r="J13" s="82">
        <f t="shared" si="4"/>
        <v>0</v>
      </c>
      <c r="K13" s="207">
        <v>0</v>
      </c>
      <c r="L13" s="175">
        <v>0</v>
      </c>
      <c r="M13" s="208">
        <v>0</v>
      </c>
      <c r="N13" s="37">
        <v>192176</v>
      </c>
      <c r="O13" s="48">
        <f t="shared" si="1"/>
        <v>1281176</v>
      </c>
      <c r="P13" s="24">
        <v>0</v>
      </c>
    </row>
    <row r="14" spans="1:16" ht="22.5" customHeight="1" thickBot="1" x14ac:dyDescent="0.3">
      <c r="A14" s="32" t="s">
        <v>45</v>
      </c>
      <c r="B14" s="31" t="s">
        <v>46</v>
      </c>
      <c r="C14" s="72" t="s">
        <v>34</v>
      </c>
      <c r="D14" s="48">
        <f t="shared" si="2"/>
        <v>2178000</v>
      </c>
      <c r="E14" s="21">
        <v>0</v>
      </c>
      <c r="F14" s="20">
        <v>2178000</v>
      </c>
      <c r="G14" s="20">
        <v>0</v>
      </c>
      <c r="H14" s="66">
        <v>0</v>
      </c>
      <c r="I14" s="48">
        <f t="shared" si="3"/>
        <v>384353</v>
      </c>
      <c r="J14" s="82">
        <f t="shared" si="4"/>
        <v>30506</v>
      </c>
      <c r="K14" s="209">
        <v>0</v>
      </c>
      <c r="L14" s="205">
        <v>0</v>
      </c>
      <c r="M14" s="210">
        <v>30506</v>
      </c>
      <c r="N14" s="73">
        <v>353847</v>
      </c>
      <c r="O14" s="48">
        <f t="shared" si="1"/>
        <v>2562353</v>
      </c>
      <c r="P14" s="64">
        <v>0</v>
      </c>
    </row>
    <row r="15" spans="1:16" s="83" customFormat="1" ht="49.5" customHeight="1" thickBot="1" x14ac:dyDescent="0.3">
      <c r="A15" s="146" t="s">
        <v>48</v>
      </c>
      <c r="B15" s="147" t="s">
        <v>59</v>
      </c>
      <c r="C15" s="148" t="s">
        <v>171</v>
      </c>
      <c r="D15" s="233">
        <f>SUM(D16:D23)</f>
        <v>162010000</v>
      </c>
      <c r="E15" s="225">
        <f t="shared" ref="E15:P15" si="5">SUM(E16:E23)</f>
        <v>0</v>
      </c>
      <c r="F15" s="226">
        <f t="shared" si="5"/>
        <v>162010000</v>
      </c>
      <c r="G15" s="226">
        <f t="shared" si="5"/>
        <v>0</v>
      </c>
      <c r="H15" s="227">
        <f t="shared" si="5"/>
        <v>0</v>
      </c>
      <c r="I15" s="257">
        <f t="shared" si="5"/>
        <v>28590000</v>
      </c>
      <c r="J15" s="220">
        <f t="shared" si="5"/>
        <v>11283529</v>
      </c>
      <c r="K15" s="225">
        <f t="shared" si="5"/>
        <v>7897450</v>
      </c>
      <c r="L15" s="226">
        <f t="shared" si="5"/>
        <v>2678461</v>
      </c>
      <c r="M15" s="227">
        <f t="shared" si="5"/>
        <v>707618</v>
      </c>
      <c r="N15" s="221">
        <f t="shared" si="5"/>
        <v>17306471</v>
      </c>
      <c r="O15" s="257">
        <f t="shared" si="5"/>
        <v>190600000</v>
      </c>
      <c r="P15" s="149">
        <f t="shared" si="5"/>
        <v>0</v>
      </c>
    </row>
    <row r="16" spans="1:16" s="143" customFormat="1" ht="22.5" customHeight="1" x14ac:dyDescent="0.25">
      <c r="A16" s="150" t="s">
        <v>50</v>
      </c>
      <c r="B16" s="151" t="s">
        <v>49</v>
      </c>
      <c r="C16" s="152" t="s">
        <v>34</v>
      </c>
      <c r="D16" s="48">
        <f>E16+F16+G16+H16</f>
        <v>39929227</v>
      </c>
      <c r="E16" s="234">
        <v>0</v>
      </c>
      <c r="F16" s="235">
        <v>39929227</v>
      </c>
      <c r="G16" s="235">
        <v>0</v>
      </c>
      <c r="H16" s="236">
        <v>0</v>
      </c>
      <c r="I16" s="48">
        <f>J16+N16</f>
        <v>7046333</v>
      </c>
      <c r="J16" s="6">
        <f>K16+L16+M16</f>
        <v>6581002</v>
      </c>
      <c r="K16" s="222">
        <v>6535948</v>
      </c>
      <c r="L16" s="223">
        <v>37940</v>
      </c>
      <c r="M16" s="224">
        <v>7114</v>
      </c>
      <c r="N16" s="153">
        <v>465331</v>
      </c>
      <c r="O16" s="48">
        <f>D16+I16</f>
        <v>46975560</v>
      </c>
      <c r="P16" s="154">
        <v>0</v>
      </c>
    </row>
    <row r="17" spans="1:16" ht="22.5" customHeight="1" x14ac:dyDescent="0.25">
      <c r="A17" s="155" t="s">
        <v>51</v>
      </c>
      <c r="B17" s="156" t="s">
        <v>49</v>
      </c>
      <c r="C17" s="157" t="s">
        <v>34</v>
      </c>
      <c r="D17" s="48">
        <f t="shared" ref="D17:D23" si="6">E17+F17+G17+H17</f>
        <v>11257500</v>
      </c>
      <c r="E17" s="144">
        <v>0</v>
      </c>
      <c r="F17" s="145">
        <v>11257500</v>
      </c>
      <c r="G17" s="145">
        <v>0</v>
      </c>
      <c r="H17" s="159">
        <v>0</v>
      </c>
      <c r="I17" s="48">
        <f t="shared" ref="I17:I23" si="7">J17+N17</f>
        <v>1986618</v>
      </c>
      <c r="J17" s="48">
        <f t="shared" ref="J17:J23" si="8">K17+L17+M17</f>
        <v>1887287</v>
      </c>
      <c r="K17" s="211">
        <v>0</v>
      </c>
      <c r="L17" s="212">
        <v>1589294</v>
      </c>
      <c r="M17" s="213">
        <v>297993</v>
      </c>
      <c r="N17" s="158">
        <v>99331</v>
      </c>
      <c r="O17" s="48">
        <f t="shared" ref="O17:O23" si="9">D17+I17</f>
        <v>13244118</v>
      </c>
      <c r="P17" s="160">
        <v>0</v>
      </c>
    </row>
    <row r="18" spans="1:16" ht="22.5" customHeight="1" x14ac:dyDescent="0.25">
      <c r="A18" s="155" t="s">
        <v>52</v>
      </c>
      <c r="B18" s="156" t="s">
        <v>49</v>
      </c>
      <c r="C18" s="157" t="s">
        <v>34</v>
      </c>
      <c r="D18" s="48">
        <f t="shared" si="6"/>
        <v>13427400</v>
      </c>
      <c r="E18" s="144">
        <v>0</v>
      </c>
      <c r="F18" s="145">
        <v>13427400</v>
      </c>
      <c r="G18" s="145">
        <v>0</v>
      </c>
      <c r="H18" s="159">
        <v>0</v>
      </c>
      <c r="I18" s="48">
        <f t="shared" si="7"/>
        <v>2369541</v>
      </c>
      <c r="J18" s="48">
        <f t="shared" si="8"/>
        <v>947816</v>
      </c>
      <c r="K18" s="211">
        <v>303379</v>
      </c>
      <c r="L18" s="212">
        <v>241926</v>
      </c>
      <c r="M18" s="213">
        <v>402511</v>
      </c>
      <c r="N18" s="158">
        <v>1421725</v>
      </c>
      <c r="O18" s="48">
        <f t="shared" si="9"/>
        <v>15796941</v>
      </c>
      <c r="P18" s="160">
        <v>0</v>
      </c>
    </row>
    <row r="19" spans="1:16" ht="22.5" customHeight="1" x14ac:dyDescent="0.25">
      <c r="A19" s="155" t="s">
        <v>53</v>
      </c>
      <c r="B19" s="156" t="s">
        <v>49</v>
      </c>
      <c r="C19" s="157" t="s">
        <v>34</v>
      </c>
      <c r="D19" s="48">
        <f t="shared" si="6"/>
        <v>9750000</v>
      </c>
      <c r="E19" s="144">
        <v>0</v>
      </c>
      <c r="F19" s="145">
        <v>9750000</v>
      </c>
      <c r="G19" s="145">
        <v>0</v>
      </c>
      <c r="H19" s="159">
        <v>0</v>
      </c>
      <c r="I19" s="48">
        <f t="shared" si="7"/>
        <v>1720588</v>
      </c>
      <c r="J19" s="48">
        <f t="shared" si="8"/>
        <v>0</v>
      </c>
      <c r="K19" s="211">
        <v>0</v>
      </c>
      <c r="L19" s="212">
        <v>0</v>
      </c>
      <c r="M19" s="213">
        <v>0</v>
      </c>
      <c r="N19" s="158">
        <v>1720588</v>
      </c>
      <c r="O19" s="48">
        <f t="shared" si="9"/>
        <v>11470588</v>
      </c>
      <c r="P19" s="160">
        <v>0</v>
      </c>
    </row>
    <row r="20" spans="1:16" ht="22.5" customHeight="1" x14ac:dyDescent="0.25">
      <c r="A20" s="155" t="s">
        <v>54</v>
      </c>
      <c r="B20" s="156" t="s">
        <v>55</v>
      </c>
      <c r="C20" s="157" t="s">
        <v>34</v>
      </c>
      <c r="D20" s="48">
        <f t="shared" si="6"/>
        <v>7800000</v>
      </c>
      <c r="E20" s="144">
        <v>0</v>
      </c>
      <c r="F20" s="145">
        <v>7800000</v>
      </c>
      <c r="G20" s="145">
        <v>0</v>
      </c>
      <c r="H20" s="159">
        <v>0</v>
      </c>
      <c r="I20" s="48">
        <f t="shared" si="7"/>
        <v>1376471</v>
      </c>
      <c r="J20" s="48">
        <f t="shared" si="8"/>
        <v>0</v>
      </c>
      <c r="K20" s="211">
        <v>0</v>
      </c>
      <c r="L20" s="212">
        <v>0</v>
      </c>
      <c r="M20" s="213">
        <v>0</v>
      </c>
      <c r="N20" s="158">
        <v>1376471</v>
      </c>
      <c r="O20" s="48">
        <f t="shared" si="9"/>
        <v>9176471</v>
      </c>
      <c r="P20" s="160">
        <v>0</v>
      </c>
    </row>
    <row r="21" spans="1:16" ht="22.5" customHeight="1" x14ac:dyDescent="0.25">
      <c r="A21" s="155" t="s">
        <v>56</v>
      </c>
      <c r="B21" s="156" t="s">
        <v>55</v>
      </c>
      <c r="C21" s="157" t="s">
        <v>34</v>
      </c>
      <c r="D21" s="48">
        <f t="shared" si="6"/>
        <v>57525000</v>
      </c>
      <c r="E21" s="144">
        <v>0</v>
      </c>
      <c r="F21" s="145">
        <v>57525000</v>
      </c>
      <c r="G21" s="145">
        <v>0</v>
      </c>
      <c r="H21" s="159">
        <v>0</v>
      </c>
      <c r="I21" s="48">
        <f t="shared" si="7"/>
        <v>10151471</v>
      </c>
      <c r="J21" s="48">
        <f t="shared" si="8"/>
        <v>0</v>
      </c>
      <c r="K21" s="211">
        <v>0</v>
      </c>
      <c r="L21" s="212">
        <v>0</v>
      </c>
      <c r="M21" s="213">
        <v>0</v>
      </c>
      <c r="N21" s="158">
        <v>10151471</v>
      </c>
      <c r="O21" s="48">
        <f t="shared" si="9"/>
        <v>67676471</v>
      </c>
      <c r="P21" s="160">
        <v>0</v>
      </c>
    </row>
    <row r="22" spans="1:16" s="143" customFormat="1" ht="22.5" customHeight="1" x14ac:dyDescent="0.25">
      <c r="A22" s="155" t="s">
        <v>57</v>
      </c>
      <c r="B22" s="156" t="s">
        <v>55</v>
      </c>
      <c r="C22" s="157" t="s">
        <v>34</v>
      </c>
      <c r="D22" s="48">
        <f t="shared" si="6"/>
        <v>16875873</v>
      </c>
      <c r="E22" s="144">
        <v>0</v>
      </c>
      <c r="F22" s="145">
        <v>16875873</v>
      </c>
      <c r="G22" s="145">
        <v>0</v>
      </c>
      <c r="H22" s="159">
        <v>0</v>
      </c>
      <c r="I22" s="48">
        <f t="shared" si="7"/>
        <v>2978096</v>
      </c>
      <c r="J22" s="48">
        <f t="shared" si="8"/>
        <v>1867424</v>
      </c>
      <c r="K22" s="211">
        <v>1058123</v>
      </c>
      <c r="L22" s="212">
        <v>809301</v>
      </c>
      <c r="M22" s="213">
        <v>0</v>
      </c>
      <c r="N22" s="158">
        <v>1110672</v>
      </c>
      <c r="O22" s="48">
        <f t="shared" si="9"/>
        <v>19853969</v>
      </c>
      <c r="P22" s="160">
        <v>0</v>
      </c>
    </row>
    <row r="23" spans="1:16" ht="22.5" customHeight="1" thickBot="1" x14ac:dyDescent="0.3">
      <c r="A23" s="28" t="s">
        <v>58</v>
      </c>
      <c r="B23" s="15" t="s">
        <v>55</v>
      </c>
      <c r="C23" s="35" t="s">
        <v>34</v>
      </c>
      <c r="D23" s="79">
        <f t="shared" si="6"/>
        <v>5445000</v>
      </c>
      <c r="E23" s="21">
        <v>0</v>
      </c>
      <c r="F23" s="20">
        <v>5445000</v>
      </c>
      <c r="G23" s="20">
        <v>0</v>
      </c>
      <c r="H23" s="66">
        <v>0</v>
      </c>
      <c r="I23" s="79">
        <f t="shared" si="7"/>
        <v>960882</v>
      </c>
      <c r="J23" s="79">
        <f t="shared" si="8"/>
        <v>0</v>
      </c>
      <c r="K23" s="21">
        <v>0</v>
      </c>
      <c r="L23" s="20">
        <v>0</v>
      </c>
      <c r="M23" s="66">
        <v>0</v>
      </c>
      <c r="N23" s="8">
        <v>960882</v>
      </c>
      <c r="O23" s="79">
        <f t="shared" si="9"/>
        <v>6405882</v>
      </c>
      <c r="P23" s="25">
        <v>0</v>
      </c>
    </row>
    <row r="24" spans="1:16" s="83" customFormat="1" ht="68.25" customHeight="1" thickBot="1" x14ac:dyDescent="0.3">
      <c r="A24" s="88" t="s">
        <v>60</v>
      </c>
      <c r="B24" s="89" t="s">
        <v>167</v>
      </c>
      <c r="C24" s="85" t="s">
        <v>171</v>
      </c>
      <c r="D24" s="228">
        <f>SUM(D25:D35)</f>
        <v>234110000</v>
      </c>
      <c r="E24" s="230">
        <f t="shared" ref="E24:P24" si="10">SUM(E25:E35)</f>
        <v>0</v>
      </c>
      <c r="F24" s="231">
        <f t="shared" si="10"/>
        <v>234110000</v>
      </c>
      <c r="G24" s="231">
        <f t="shared" si="10"/>
        <v>0</v>
      </c>
      <c r="H24" s="232">
        <f t="shared" si="10"/>
        <v>0</v>
      </c>
      <c r="I24" s="61">
        <f t="shared" si="10"/>
        <v>41313530</v>
      </c>
      <c r="J24" s="228">
        <f t="shared" si="10"/>
        <v>28927766</v>
      </c>
      <c r="K24" s="230">
        <f t="shared" si="10"/>
        <v>0</v>
      </c>
      <c r="L24" s="231">
        <f t="shared" si="10"/>
        <v>12663088</v>
      </c>
      <c r="M24" s="232">
        <f t="shared" si="10"/>
        <v>16264678</v>
      </c>
      <c r="N24" s="237">
        <f t="shared" si="10"/>
        <v>12385764</v>
      </c>
      <c r="O24" s="61">
        <f t="shared" si="10"/>
        <v>275423530</v>
      </c>
      <c r="P24" s="90">
        <f t="shared" si="10"/>
        <v>0</v>
      </c>
    </row>
    <row r="25" spans="1:16" ht="22.5" customHeight="1" x14ac:dyDescent="0.25">
      <c r="A25" s="26" t="s">
        <v>62</v>
      </c>
      <c r="B25" s="13" t="s">
        <v>61</v>
      </c>
      <c r="C25" s="46" t="s">
        <v>34</v>
      </c>
      <c r="D25" s="48">
        <f>E25+F25+G25+H25</f>
        <v>39947600</v>
      </c>
      <c r="E25" s="49">
        <v>0</v>
      </c>
      <c r="F25" s="29">
        <v>39947600</v>
      </c>
      <c r="G25" s="29">
        <v>0</v>
      </c>
      <c r="H25" s="50">
        <v>0</v>
      </c>
      <c r="I25" s="48">
        <f>J25+N25</f>
        <v>7049576</v>
      </c>
      <c r="J25" s="82">
        <f>K25+L25+M25</f>
        <v>5287182</v>
      </c>
      <c r="K25" s="65">
        <v>0</v>
      </c>
      <c r="L25" s="29">
        <v>2819830</v>
      </c>
      <c r="M25" s="30">
        <v>2467352</v>
      </c>
      <c r="N25" s="70">
        <v>1762394</v>
      </c>
      <c r="O25" s="48">
        <f>D25+I25</f>
        <v>46997176</v>
      </c>
      <c r="P25" s="23">
        <v>0</v>
      </c>
    </row>
    <row r="26" spans="1:16" ht="22.5" customHeight="1" x14ac:dyDescent="0.25">
      <c r="A26" s="27" t="s">
        <v>63</v>
      </c>
      <c r="B26" s="14" t="s">
        <v>61</v>
      </c>
      <c r="C26" s="34" t="s">
        <v>34</v>
      </c>
      <c r="D26" s="48">
        <f t="shared" ref="D26:D35" si="11">E26+F26+G26+H26</f>
        <v>38432400</v>
      </c>
      <c r="E26" s="5">
        <v>0</v>
      </c>
      <c r="F26" s="3">
        <v>38432400</v>
      </c>
      <c r="G26" s="3">
        <v>0</v>
      </c>
      <c r="H26" s="22">
        <v>0</v>
      </c>
      <c r="I26" s="48">
        <f t="shared" ref="I26:I35" si="12">J26+N26</f>
        <v>6782188</v>
      </c>
      <c r="J26" s="82">
        <f t="shared" ref="J26:J35" si="13">K26+L26+M26</f>
        <v>5086641</v>
      </c>
      <c r="K26" s="9">
        <v>0</v>
      </c>
      <c r="L26" s="3">
        <v>1017328</v>
      </c>
      <c r="M26" s="4">
        <v>4069313</v>
      </c>
      <c r="N26" s="37">
        <v>1695547</v>
      </c>
      <c r="O26" s="48">
        <f t="shared" ref="O26:O35" si="14">D26+I26</f>
        <v>45214588</v>
      </c>
      <c r="P26" s="24">
        <v>0</v>
      </c>
    </row>
    <row r="27" spans="1:16" ht="22.5" customHeight="1" x14ac:dyDescent="0.25">
      <c r="A27" s="27" t="s">
        <v>64</v>
      </c>
      <c r="B27" s="14" t="s">
        <v>61</v>
      </c>
      <c r="C27" s="34" t="s">
        <v>34</v>
      </c>
      <c r="D27" s="48">
        <f t="shared" si="11"/>
        <v>13000000</v>
      </c>
      <c r="E27" s="5">
        <v>0</v>
      </c>
      <c r="F27" s="3">
        <v>13000000</v>
      </c>
      <c r="G27" s="3">
        <v>0</v>
      </c>
      <c r="H27" s="22">
        <v>0</v>
      </c>
      <c r="I27" s="48">
        <f t="shared" si="12"/>
        <v>2294118</v>
      </c>
      <c r="J27" s="82">
        <f t="shared" si="13"/>
        <v>1835294</v>
      </c>
      <c r="K27" s="9">
        <v>0</v>
      </c>
      <c r="L27" s="3">
        <v>917647</v>
      </c>
      <c r="M27" s="4">
        <v>917647</v>
      </c>
      <c r="N27" s="37">
        <v>458824</v>
      </c>
      <c r="O27" s="48">
        <f t="shared" si="14"/>
        <v>15294118</v>
      </c>
      <c r="P27" s="24">
        <v>0</v>
      </c>
    </row>
    <row r="28" spans="1:16" ht="22.5" customHeight="1" x14ac:dyDescent="0.25">
      <c r="A28" s="27" t="s">
        <v>65</v>
      </c>
      <c r="B28" s="14" t="s">
        <v>66</v>
      </c>
      <c r="C28" s="34" t="s">
        <v>34</v>
      </c>
      <c r="D28" s="48">
        <f t="shared" si="11"/>
        <v>40000000</v>
      </c>
      <c r="E28" s="5">
        <v>0</v>
      </c>
      <c r="F28" s="3">
        <v>40000000</v>
      </c>
      <c r="G28" s="3">
        <v>0</v>
      </c>
      <c r="H28" s="22">
        <v>0</v>
      </c>
      <c r="I28" s="48">
        <f t="shared" si="12"/>
        <v>7058824</v>
      </c>
      <c r="J28" s="82">
        <f t="shared" si="13"/>
        <v>5082354</v>
      </c>
      <c r="K28" s="9">
        <v>0</v>
      </c>
      <c r="L28" s="3">
        <v>2541177</v>
      </c>
      <c r="M28" s="4">
        <v>2541177</v>
      </c>
      <c r="N28" s="37">
        <v>1976470</v>
      </c>
      <c r="O28" s="48">
        <f t="shared" si="14"/>
        <v>47058824</v>
      </c>
      <c r="P28" s="24">
        <v>0</v>
      </c>
    </row>
    <row r="29" spans="1:16" ht="22.5" customHeight="1" x14ac:dyDescent="0.25">
      <c r="A29" s="27" t="s">
        <v>67</v>
      </c>
      <c r="B29" s="14" t="s">
        <v>66</v>
      </c>
      <c r="C29" s="34" t="s">
        <v>34</v>
      </c>
      <c r="D29" s="48">
        <f t="shared" si="11"/>
        <v>10000000</v>
      </c>
      <c r="E29" s="5">
        <v>0</v>
      </c>
      <c r="F29" s="3">
        <v>10000000</v>
      </c>
      <c r="G29" s="3">
        <v>0</v>
      </c>
      <c r="H29" s="22">
        <v>0</v>
      </c>
      <c r="I29" s="48">
        <f t="shared" si="12"/>
        <v>1764706</v>
      </c>
      <c r="J29" s="82">
        <f t="shared" si="13"/>
        <v>1341176</v>
      </c>
      <c r="K29" s="9">
        <v>0</v>
      </c>
      <c r="L29" s="3">
        <v>670588</v>
      </c>
      <c r="M29" s="4">
        <v>670588</v>
      </c>
      <c r="N29" s="37">
        <v>423530</v>
      </c>
      <c r="O29" s="48">
        <f t="shared" si="14"/>
        <v>11764706</v>
      </c>
      <c r="P29" s="24">
        <v>0</v>
      </c>
    </row>
    <row r="30" spans="1:16" ht="22.5" customHeight="1" x14ac:dyDescent="0.25">
      <c r="A30" s="27" t="s">
        <v>68</v>
      </c>
      <c r="B30" s="14" t="s">
        <v>69</v>
      </c>
      <c r="C30" s="34" t="s">
        <v>34</v>
      </c>
      <c r="D30" s="48">
        <f t="shared" si="11"/>
        <v>17214000</v>
      </c>
      <c r="E30" s="5">
        <v>0</v>
      </c>
      <c r="F30" s="3">
        <v>17214000</v>
      </c>
      <c r="G30" s="3">
        <v>0</v>
      </c>
      <c r="H30" s="22">
        <v>0</v>
      </c>
      <c r="I30" s="48">
        <f t="shared" si="12"/>
        <v>3037765</v>
      </c>
      <c r="J30" s="82">
        <f t="shared" si="13"/>
        <v>2430212</v>
      </c>
      <c r="K30" s="9">
        <v>0</v>
      </c>
      <c r="L30" s="3">
        <v>1215106</v>
      </c>
      <c r="M30" s="4">
        <v>1215106</v>
      </c>
      <c r="N30" s="37">
        <v>607553</v>
      </c>
      <c r="O30" s="48">
        <f t="shared" si="14"/>
        <v>20251765</v>
      </c>
      <c r="P30" s="24">
        <v>0</v>
      </c>
    </row>
    <row r="31" spans="1:16" ht="22.5" customHeight="1" x14ac:dyDescent="0.25">
      <c r="A31" s="27" t="s">
        <v>70</v>
      </c>
      <c r="B31" s="14" t="s">
        <v>69</v>
      </c>
      <c r="C31" s="34" t="s">
        <v>34</v>
      </c>
      <c r="D31" s="48">
        <f t="shared" si="11"/>
        <v>15000000</v>
      </c>
      <c r="E31" s="5">
        <v>0</v>
      </c>
      <c r="F31" s="3">
        <v>15000000</v>
      </c>
      <c r="G31" s="3">
        <v>0</v>
      </c>
      <c r="H31" s="22">
        <v>0</v>
      </c>
      <c r="I31" s="48">
        <f t="shared" si="12"/>
        <v>2647059</v>
      </c>
      <c r="J31" s="82">
        <f t="shared" si="13"/>
        <v>2117648</v>
      </c>
      <c r="K31" s="9">
        <v>0</v>
      </c>
      <c r="L31" s="3">
        <v>1058824</v>
      </c>
      <c r="M31" s="4">
        <v>1058824</v>
      </c>
      <c r="N31" s="37">
        <v>529411</v>
      </c>
      <c r="O31" s="48">
        <f t="shared" si="14"/>
        <v>17647059</v>
      </c>
      <c r="P31" s="24">
        <v>0</v>
      </c>
    </row>
    <row r="32" spans="1:16" ht="22.5" customHeight="1" x14ac:dyDescent="0.25">
      <c r="A32" s="27" t="s">
        <v>71</v>
      </c>
      <c r="B32" s="14" t="s">
        <v>69</v>
      </c>
      <c r="C32" s="34" t="s">
        <v>34</v>
      </c>
      <c r="D32" s="48">
        <f t="shared" si="11"/>
        <v>26196000</v>
      </c>
      <c r="E32" s="5">
        <v>0</v>
      </c>
      <c r="F32" s="3">
        <v>26196000</v>
      </c>
      <c r="G32" s="3">
        <v>0</v>
      </c>
      <c r="H32" s="22">
        <v>0</v>
      </c>
      <c r="I32" s="48">
        <f t="shared" si="12"/>
        <v>4622823</v>
      </c>
      <c r="J32" s="82">
        <f t="shared" si="13"/>
        <v>1160789</v>
      </c>
      <c r="K32" s="9">
        <v>0</v>
      </c>
      <c r="L32" s="3">
        <v>0</v>
      </c>
      <c r="M32" s="4">
        <v>1160789</v>
      </c>
      <c r="N32" s="37">
        <v>3462034</v>
      </c>
      <c r="O32" s="48">
        <f t="shared" si="14"/>
        <v>30818823</v>
      </c>
      <c r="P32" s="24">
        <v>0</v>
      </c>
    </row>
    <row r="33" spans="1:16" ht="22.5" customHeight="1" x14ac:dyDescent="0.25">
      <c r="A33" s="27" t="s">
        <v>72</v>
      </c>
      <c r="B33" s="14" t="s">
        <v>73</v>
      </c>
      <c r="C33" s="34" t="s">
        <v>34</v>
      </c>
      <c r="D33" s="48">
        <f t="shared" si="11"/>
        <v>20000000</v>
      </c>
      <c r="E33" s="5">
        <v>0</v>
      </c>
      <c r="F33" s="3">
        <v>20000000</v>
      </c>
      <c r="G33" s="3">
        <v>0</v>
      </c>
      <c r="H33" s="22">
        <v>0</v>
      </c>
      <c r="I33" s="48">
        <f t="shared" si="12"/>
        <v>3529412</v>
      </c>
      <c r="J33" s="82">
        <f t="shared" si="13"/>
        <v>2647059</v>
      </c>
      <c r="K33" s="9">
        <v>0</v>
      </c>
      <c r="L33" s="3">
        <v>1411765</v>
      </c>
      <c r="M33" s="4">
        <v>1235294</v>
      </c>
      <c r="N33" s="37">
        <v>882353</v>
      </c>
      <c r="O33" s="48">
        <f t="shared" si="14"/>
        <v>23529412</v>
      </c>
      <c r="P33" s="24">
        <v>0</v>
      </c>
    </row>
    <row r="34" spans="1:16" ht="22.5" customHeight="1" x14ac:dyDescent="0.25">
      <c r="A34" s="27" t="s">
        <v>74</v>
      </c>
      <c r="B34" s="14" t="s">
        <v>73</v>
      </c>
      <c r="C34" s="34" t="s">
        <v>34</v>
      </c>
      <c r="D34" s="48">
        <f t="shared" si="11"/>
        <v>9320000</v>
      </c>
      <c r="E34" s="5">
        <v>0</v>
      </c>
      <c r="F34" s="3">
        <v>9320000</v>
      </c>
      <c r="G34" s="3">
        <v>0</v>
      </c>
      <c r="H34" s="22">
        <v>0</v>
      </c>
      <c r="I34" s="48">
        <f t="shared" si="12"/>
        <v>1644706</v>
      </c>
      <c r="J34" s="82">
        <f t="shared" si="13"/>
        <v>1233529</v>
      </c>
      <c r="K34" s="9">
        <v>0</v>
      </c>
      <c r="L34" s="3">
        <v>657882</v>
      </c>
      <c r="M34" s="4">
        <v>575647</v>
      </c>
      <c r="N34" s="37">
        <v>411177</v>
      </c>
      <c r="O34" s="48">
        <f t="shared" si="14"/>
        <v>10964706</v>
      </c>
      <c r="P34" s="24">
        <v>0</v>
      </c>
    </row>
    <row r="35" spans="1:16" ht="22.5" customHeight="1" thickBot="1" x14ac:dyDescent="0.3">
      <c r="A35" s="67" t="s">
        <v>75</v>
      </c>
      <c r="B35" s="31" t="s">
        <v>73</v>
      </c>
      <c r="C35" s="36" t="s">
        <v>34</v>
      </c>
      <c r="D35" s="48">
        <f t="shared" si="11"/>
        <v>5000000</v>
      </c>
      <c r="E35" s="21">
        <v>0</v>
      </c>
      <c r="F35" s="20">
        <v>5000000</v>
      </c>
      <c r="G35" s="20">
        <v>0</v>
      </c>
      <c r="H35" s="66">
        <v>0</v>
      </c>
      <c r="I35" s="48">
        <f t="shared" si="12"/>
        <v>882353</v>
      </c>
      <c r="J35" s="82">
        <f t="shared" si="13"/>
        <v>705882</v>
      </c>
      <c r="K35" s="19">
        <v>0</v>
      </c>
      <c r="L35" s="20">
        <v>352941</v>
      </c>
      <c r="M35" s="58">
        <v>352941</v>
      </c>
      <c r="N35" s="73">
        <v>176471</v>
      </c>
      <c r="O35" s="48">
        <f t="shared" si="14"/>
        <v>5882353</v>
      </c>
      <c r="P35" s="64">
        <v>0</v>
      </c>
    </row>
    <row r="36" spans="1:16" s="83" customFormat="1" ht="51" customHeight="1" thickBot="1" x14ac:dyDescent="0.3">
      <c r="A36" s="80" t="s">
        <v>78</v>
      </c>
      <c r="B36" s="91" t="s">
        <v>166</v>
      </c>
      <c r="C36" s="80" t="s">
        <v>171</v>
      </c>
      <c r="D36" s="228">
        <f>SUM(D37:D46)</f>
        <v>329576296</v>
      </c>
      <c r="E36" s="230">
        <f t="shared" ref="E36:P36" si="15">SUM(E37:E46)</f>
        <v>0</v>
      </c>
      <c r="F36" s="231">
        <f t="shared" si="15"/>
        <v>329576296</v>
      </c>
      <c r="G36" s="231">
        <f t="shared" si="15"/>
        <v>0</v>
      </c>
      <c r="H36" s="232">
        <f t="shared" si="15"/>
        <v>0</v>
      </c>
      <c r="I36" s="229">
        <f t="shared" si="15"/>
        <v>58160523</v>
      </c>
      <c r="J36" s="228">
        <f t="shared" si="15"/>
        <v>42054134</v>
      </c>
      <c r="K36" s="230">
        <f t="shared" si="15"/>
        <v>513668</v>
      </c>
      <c r="L36" s="231">
        <f t="shared" si="15"/>
        <v>8508677</v>
      </c>
      <c r="M36" s="232">
        <f t="shared" si="15"/>
        <v>33031789</v>
      </c>
      <c r="N36" s="229">
        <f t="shared" si="15"/>
        <v>16106389</v>
      </c>
      <c r="O36" s="61">
        <f t="shared" si="15"/>
        <v>387736819</v>
      </c>
      <c r="P36" s="61">
        <f t="shared" si="15"/>
        <v>0</v>
      </c>
    </row>
    <row r="37" spans="1:16" ht="22.5" customHeight="1" x14ac:dyDescent="0.25">
      <c r="A37" s="47" t="s">
        <v>76</v>
      </c>
      <c r="B37" s="74" t="s">
        <v>77</v>
      </c>
      <c r="C37" s="33" t="s">
        <v>34</v>
      </c>
      <c r="D37" s="48">
        <f>E37+F37+G37+H37</f>
        <v>36696991</v>
      </c>
      <c r="E37" s="49">
        <v>0</v>
      </c>
      <c r="F37" s="29">
        <v>36696991</v>
      </c>
      <c r="G37" s="29">
        <v>0</v>
      </c>
      <c r="H37" s="50">
        <v>0</v>
      </c>
      <c r="I37" s="48">
        <f>J37+N37</f>
        <v>6475939</v>
      </c>
      <c r="J37" s="6">
        <f>K37+L37+M37</f>
        <v>4533157</v>
      </c>
      <c r="K37" s="49">
        <v>513668</v>
      </c>
      <c r="L37" s="29">
        <v>1722638</v>
      </c>
      <c r="M37" s="50">
        <v>2296851</v>
      </c>
      <c r="N37" s="48">
        <v>1942782</v>
      </c>
      <c r="O37" s="48">
        <f>D37+I37</f>
        <v>43172930</v>
      </c>
      <c r="P37" s="75">
        <v>0</v>
      </c>
    </row>
    <row r="38" spans="1:16" ht="22.5" customHeight="1" x14ac:dyDescent="0.25">
      <c r="A38" s="27" t="s">
        <v>79</v>
      </c>
      <c r="B38" s="14" t="s">
        <v>77</v>
      </c>
      <c r="C38" s="34" t="s">
        <v>34</v>
      </c>
      <c r="D38" s="48">
        <f t="shared" ref="D38:D46" si="16">E38+F38+G38+H38</f>
        <v>20889543</v>
      </c>
      <c r="E38" s="5">
        <v>0</v>
      </c>
      <c r="F38" s="3">
        <v>20889543</v>
      </c>
      <c r="G38" s="3">
        <v>0</v>
      </c>
      <c r="H38" s="22">
        <v>0</v>
      </c>
      <c r="I38" s="48">
        <f t="shared" ref="I38:I46" si="17">J38+N38</f>
        <v>3686390</v>
      </c>
      <c r="J38" s="48">
        <f t="shared" ref="J38:J46" si="18">K38+L38+M38</f>
        <v>2948575</v>
      </c>
      <c r="K38" s="5">
        <v>0</v>
      </c>
      <c r="L38" s="3">
        <v>1474019</v>
      </c>
      <c r="M38" s="22">
        <v>1474556</v>
      </c>
      <c r="N38" s="7">
        <v>737815</v>
      </c>
      <c r="O38" s="48">
        <f t="shared" ref="O38:O46" si="19">D38+I38</f>
        <v>24575933</v>
      </c>
      <c r="P38" s="24">
        <v>0</v>
      </c>
    </row>
    <row r="39" spans="1:16" ht="22.5" customHeight="1" x14ac:dyDescent="0.25">
      <c r="A39" s="27" t="s">
        <v>80</v>
      </c>
      <c r="B39" s="14" t="s">
        <v>77</v>
      </c>
      <c r="C39" s="34" t="s">
        <v>34</v>
      </c>
      <c r="D39" s="48">
        <f t="shared" si="16"/>
        <v>35219189</v>
      </c>
      <c r="E39" s="5">
        <v>0</v>
      </c>
      <c r="F39" s="3">
        <v>35219189</v>
      </c>
      <c r="G39" s="3">
        <v>0</v>
      </c>
      <c r="H39" s="22">
        <v>0</v>
      </c>
      <c r="I39" s="48">
        <f t="shared" si="17"/>
        <v>6215151</v>
      </c>
      <c r="J39" s="48">
        <f t="shared" si="18"/>
        <v>5593636</v>
      </c>
      <c r="K39" s="5">
        <v>0</v>
      </c>
      <c r="L39" s="3">
        <v>2796818</v>
      </c>
      <c r="M39" s="22">
        <v>2796818</v>
      </c>
      <c r="N39" s="7">
        <v>621515</v>
      </c>
      <c r="O39" s="48">
        <f t="shared" si="19"/>
        <v>41434340</v>
      </c>
      <c r="P39" s="24">
        <v>0</v>
      </c>
    </row>
    <row r="40" spans="1:16" ht="22.5" customHeight="1" x14ac:dyDescent="0.25">
      <c r="A40" s="27" t="s">
        <v>81</v>
      </c>
      <c r="B40" s="14" t="s">
        <v>77</v>
      </c>
      <c r="C40" s="34" t="s">
        <v>34</v>
      </c>
      <c r="D40" s="48">
        <f t="shared" si="16"/>
        <v>10000000</v>
      </c>
      <c r="E40" s="5">
        <v>0</v>
      </c>
      <c r="F40" s="3">
        <v>10000000</v>
      </c>
      <c r="G40" s="3">
        <v>0</v>
      </c>
      <c r="H40" s="22">
        <v>0</v>
      </c>
      <c r="I40" s="48">
        <f t="shared" si="17"/>
        <v>1764706</v>
      </c>
      <c r="J40" s="48">
        <f t="shared" si="18"/>
        <v>1605882</v>
      </c>
      <c r="K40" s="5">
        <v>0</v>
      </c>
      <c r="L40" s="3">
        <v>811764</v>
      </c>
      <c r="M40" s="22">
        <v>794118</v>
      </c>
      <c r="N40" s="7">
        <v>158824</v>
      </c>
      <c r="O40" s="48">
        <f t="shared" si="19"/>
        <v>11764706</v>
      </c>
      <c r="P40" s="24">
        <v>0</v>
      </c>
    </row>
    <row r="41" spans="1:16" ht="22.5" customHeight="1" x14ac:dyDescent="0.25">
      <c r="A41" s="27" t="s">
        <v>82</v>
      </c>
      <c r="B41" s="14" t="s">
        <v>77</v>
      </c>
      <c r="C41" s="34" t="s">
        <v>34</v>
      </c>
      <c r="D41" s="48">
        <f t="shared" si="16"/>
        <v>21450708</v>
      </c>
      <c r="E41" s="5">
        <v>0</v>
      </c>
      <c r="F41" s="3">
        <v>21450708</v>
      </c>
      <c r="G41" s="3">
        <v>0</v>
      </c>
      <c r="H41" s="22">
        <v>0</v>
      </c>
      <c r="I41" s="48">
        <f t="shared" si="17"/>
        <v>3785419</v>
      </c>
      <c r="J41" s="48">
        <f t="shared" si="18"/>
        <v>3217606</v>
      </c>
      <c r="K41" s="174">
        <v>0</v>
      </c>
      <c r="L41" s="175">
        <v>1703438</v>
      </c>
      <c r="M41" s="176">
        <v>1514168</v>
      </c>
      <c r="N41" s="7">
        <v>567813</v>
      </c>
      <c r="O41" s="48">
        <f t="shared" si="19"/>
        <v>25236127</v>
      </c>
      <c r="P41" s="24">
        <v>0</v>
      </c>
    </row>
    <row r="42" spans="1:16" ht="22.5" customHeight="1" x14ac:dyDescent="0.25">
      <c r="A42" s="27" t="s">
        <v>83</v>
      </c>
      <c r="B42" s="14" t="s">
        <v>77</v>
      </c>
      <c r="C42" s="34" t="s">
        <v>34</v>
      </c>
      <c r="D42" s="48">
        <f t="shared" si="16"/>
        <v>53252758</v>
      </c>
      <c r="E42" s="5">
        <v>0</v>
      </c>
      <c r="F42" s="3">
        <v>53252758</v>
      </c>
      <c r="G42" s="3">
        <v>0</v>
      </c>
      <c r="H42" s="22">
        <v>0</v>
      </c>
      <c r="I42" s="48">
        <f t="shared" si="17"/>
        <v>9397546</v>
      </c>
      <c r="J42" s="48">
        <f t="shared" si="18"/>
        <v>6265030</v>
      </c>
      <c r="K42" s="174">
        <v>0</v>
      </c>
      <c r="L42" s="175">
        <v>0</v>
      </c>
      <c r="M42" s="176">
        <v>6265030</v>
      </c>
      <c r="N42" s="7">
        <v>3132516</v>
      </c>
      <c r="O42" s="48">
        <f t="shared" si="19"/>
        <v>62650304</v>
      </c>
      <c r="P42" s="24">
        <v>0</v>
      </c>
    </row>
    <row r="43" spans="1:16" ht="22.5" customHeight="1" x14ac:dyDescent="0.25">
      <c r="A43" s="27" t="s">
        <v>85</v>
      </c>
      <c r="B43" s="14" t="s">
        <v>84</v>
      </c>
      <c r="C43" s="34" t="s">
        <v>34</v>
      </c>
      <c r="D43" s="48">
        <f t="shared" si="16"/>
        <v>75250331</v>
      </c>
      <c r="E43" s="5">
        <v>0</v>
      </c>
      <c r="F43" s="3">
        <v>75250331</v>
      </c>
      <c r="G43" s="3">
        <v>0</v>
      </c>
      <c r="H43" s="22">
        <v>0</v>
      </c>
      <c r="I43" s="48">
        <f t="shared" si="17"/>
        <v>13279470</v>
      </c>
      <c r="J43" s="48">
        <f t="shared" si="18"/>
        <v>8852980</v>
      </c>
      <c r="K43" s="174">
        <v>0</v>
      </c>
      <c r="L43" s="175">
        <v>0</v>
      </c>
      <c r="M43" s="176">
        <v>8852980</v>
      </c>
      <c r="N43" s="7">
        <v>4426490</v>
      </c>
      <c r="O43" s="48">
        <f t="shared" si="19"/>
        <v>88529801</v>
      </c>
      <c r="P43" s="24">
        <v>0</v>
      </c>
    </row>
    <row r="44" spans="1:16" ht="22.5" customHeight="1" x14ac:dyDescent="0.25">
      <c r="A44" s="27" t="s">
        <v>86</v>
      </c>
      <c r="B44" s="14" t="s">
        <v>84</v>
      </c>
      <c r="C44" s="34" t="s">
        <v>34</v>
      </c>
      <c r="D44" s="48">
        <f t="shared" si="16"/>
        <v>28800000</v>
      </c>
      <c r="E44" s="5">
        <v>0</v>
      </c>
      <c r="F44" s="3">
        <v>28800000</v>
      </c>
      <c r="G44" s="3">
        <v>0</v>
      </c>
      <c r="H44" s="22">
        <v>0</v>
      </c>
      <c r="I44" s="48">
        <f t="shared" si="17"/>
        <v>5082353</v>
      </c>
      <c r="J44" s="48">
        <f t="shared" si="18"/>
        <v>3388235</v>
      </c>
      <c r="K44" s="174">
        <v>0</v>
      </c>
      <c r="L44" s="175">
        <v>0</v>
      </c>
      <c r="M44" s="176">
        <v>3388235</v>
      </c>
      <c r="N44" s="7">
        <v>1694118</v>
      </c>
      <c r="O44" s="48">
        <f t="shared" si="19"/>
        <v>33882353</v>
      </c>
      <c r="P44" s="24">
        <v>0</v>
      </c>
    </row>
    <row r="45" spans="1:16" ht="22.5" customHeight="1" x14ac:dyDescent="0.25">
      <c r="A45" s="27" t="s">
        <v>87</v>
      </c>
      <c r="B45" s="14" t="s">
        <v>84</v>
      </c>
      <c r="C45" s="34" t="s">
        <v>34</v>
      </c>
      <c r="D45" s="48">
        <f t="shared" si="16"/>
        <v>10000000</v>
      </c>
      <c r="E45" s="5">
        <v>0</v>
      </c>
      <c r="F45" s="3">
        <v>10000000</v>
      </c>
      <c r="G45" s="3">
        <v>0</v>
      </c>
      <c r="H45" s="22">
        <v>0</v>
      </c>
      <c r="I45" s="48">
        <f t="shared" si="17"/>
        <v>1764706</v>
      </c>
      <c r="J45" s="48">
        <f t="shared" si="18"/>
        <v>1176471</v>
      </c>
      <c r="K45" s="174">
        <v>0</v>
      </c>
      <c r="L45" s="175">
        <v>0</v>
      </c>
      <c r="M45" s="176">
        <v>1176471</v>
      </c>
      <c r="N45" s="7">
        <v>588235</v>
      </c>
      <c r="O45" s="48">
        <f t="shared" si="19"/>
        <v>11764706</v>
      </c>
      <c r="P45" s="24">
        <v>0</v>
      </c>
    </row>
    <row r="46" spans="1:16" ht="22.5" customHeight="1" thickBot="1" x14ac:dyDescent="0.3">
      <c r="A46" s="67" t="s">
        <v>88</v>
      </c>
      <c r="B46" s="31" t="s">
        <v>84</v>
      </c>
      <c r="C46" s="36" t="s">
        <v>34</v>
      </c>
      <c r="D46" s="48">
        <f t="shared" si="16"/>
        <v>38016776</v>
      </c>
      <c r="E46" s="21">
        <v>0</v>
      </c>
      <c r="F46" s="20">
        <v>38016776</v>
      </c>
      <c r="G46" s="20">
        <v>0</v>
      </c>
      <c r="H46" s="66">
        <v>0</v>
      </c>
      <c r="I46" s="48">
        <f t="shared" si="17"/>
        <v>6708843</v>
      </c>
      <c r="J46" s="60">
        <f t="shared" si="18"/>
        <v>4472562</v>
      </c>
      <c r="K46" s="204">
        <v>0</v>
      </c>
      <c r="L46" s="205">
        <v>0</v>
      </c>
      <c r="M46" s="206">
        <v>4472562</v>
      </c>
      <c r="N46" s="18">
        <v>2236281</v>
      </c>
      <c r="O46" s="48">
        <f t="shared" si="19"/>
        <v>44725619</v>
      </c>
      <c r="P46" s="64">
        <v>0</v>
      </c>
    </row>
    <row r="47" spans="1:16" s="83" customFormat="1" ht="48" customHeight="1" thickBot="1" x14ac:dyDescent="0.3">
      <c r="A47" s="85" t="s">
        <v>90</v>
      </c>
      <c r="B47" s="86" t="s">
        <v>91</v>
      </c>
      <c r="C47" s="85" t="s">
        <v>171</v>
      </c>
      <c r="D47" s="61">
        <f>SUM(D48:D50)</f>
        <v>127035354</v>
      </c>
      <c r="E47" s="230">
        <f t="shared" ref="E47:P47" si="20">SUM(E48:E50)</f>
        <v>0</v>
      </c>
      <c r="F47" s="231">
        <f t="shared" si="20"/>
        <v>127035354</v>
      </c>
      <c r="G47" s="231">
        <f t="shared" si="20"/>
        <v>0</v>
      </c>
      <c r="H47" s="232">
        <f t="shared" si="20"/>
        <v>0</v>
      </c>
      <c r="I47" s="61">
        <f t="shared" si="20"/>
        <v>22418004</v>
      </c>
      <c r="J47" s="100">
        <f t="shared" si="20"/>
        <v>21297104</v>
      </c>
      <c r="K47" s="230">
        <f t="shared" si="20"/>
        <v>724420</v>
      </c>
      <c r="L47" s="231">
        <f t="shared" si="20"/>
        <v>9218002</v>
      </c>
      <c r="M47" s="232">
        <f t="shared" si="20"/>
        <v>11354682</v>
      </c>
      <c r="N47" s="238">
        <f t="shared" si="20"/>
        <v>1120900</v>
      </c>
      <c r="O47" s="61">
        <f t="shared" si="20"/>
        <v>149453358</v>
      </c>
      <c r="P47" s="87">
        <f t="shared" si="20"/>
        <v>0</v>
      </c>
    </row>
    <row r="48" spans="1:16" ht="22.5" customHeight="1" x14ac:dyDescent="0.25">
      <c r="A48" s="26" t="s">
        <v>89</v>
      </c>
      <c r="B48" s="13" t="s">
        <v>91</v>
      </c>
      <c r="C48" s="46" t="s">
        <v>34</v>
      </c>
      <c r="D48" s="48">
        <f>E48+F48+G48+H48</f>
        <v>93141354</v>
      </c>
      <c r="E48" s="49">
        <v>0</v>
      </c>
      <c r="F48" s="29">
        <v>93141354</v>
      </c>
      <c r="G48" s="29">
        <v>0</v>
      </c>
      <c r="H48" s="50">
        <v>0</v>
      </c>
      <c r="I48" s="48">
        <f>J48+N48</f>
        <v>16436710</v>
      </c>
      <c r="J48" s="6">
        <f>K48+L48+M48</f>
        <v>15614875</v>
      </c>
      <c r="K48" s="187">
        <v>724420</v>
      </c>
      <c r="L48" s="188">
        <v>6574684</v>
      </c>
      <c r="M48" s="189">
        <v>8315771</v>
      </c>
      <c r="N48" s="6">
        <v>821835</v>
      </c>
      <c r="O48" s="48">
        <f>D48+I48</f>
        <v>109578064</v>
      </c>
      <c r="P48" s="23">
        <v>0</v>
      </c>
    </row>
    <row r="49" spans="1:16" ht="22.5" customHeight="1" x14ac:dyDescent="0.25">
      <c r="A49" s="27" t="s">
        <v>92</v>
      </c>
      <c r="B49" s="14" t="s">
        <v>91</v>
      </c>
      <c r="C49" s="34" t="s">
        <v>34</v>
      </c>
      <c r="D49" s="48">
        <f t="shared" ref="D49:D50" si="21">E49+F49+G49+H49</f>
        <v>31310000</v>
      </c>
      <c r="E49" s="49">
        <v>0</v>
      </c>
      <c r="F49" s="29">
        <v>31310000</v>
      </c>
      <c r="G49" s="29">
        <v>0</v>
      </c>
      <c r="H49" s="50">
        <v>0</v>
      </c>
      <c r="I49" s="48">
        <f t="shared" ref="I49:I50" si="22">J49+N49</f>
        <v>5525294</v>
      </c>
      <c r="J49" s="48">
        <f t="shared" ref="J49:J50" si="23">K49+L49+M49</f>
        <v>5249029</v>
      </c>
      <c r="K49" s="187">
        <v>0</v>
      </c>
      <c r="L49" s="188">
        <v>2210118</v>
      </c>
      <c r="M49" s="189">
        <v>3038911</v>
      </c>
      <c r="N49" s="48">
        <v>276265</v>
      </c>
      <c r="O49" s="48">
        <f t="shared" ref="O49:O50" si="24">D49+I49</f>
        <v>36835294</v>
      </c>
      <c r="P49" s="24">
        <v>0</v>
      </c>
    </row>
    <row r="50" spans="1:16" ht="22.5" customHeight="1" thickBot="1" x14ac:dyDescent="0.3">
      <c r="A50" s="67" t="s">
        <v>93</v>
      </c>
      <c r="B50" s="31" t="s">
        <v>91</v>
      </c>
      <c r="C50" s="36" t="s">
        <v>34</v>
      </c>
      <c r="D50" s="48">
        <f t="shared" si="21"/>
        <v>2584000</v>
      </c>
      <c r="E50" s="53">
        <v>0</v>
      </c>
      <c r="F50" s="54">
        <v>2584000</v>
      </c>
      <c r="G50" s="54">
        <v>0</v>
      </c>
      <c r="H50" s="78">
        <v>0</v>
      </c>
      <c r="I50" s="48">
        <f t="shared" si="22"/>
        <v>456000</v>
      </c>
      <c r="J50" s="60">
        <f t="shared" si="23"/>
        <v>433200</v>
      </c>
      <c r="K50" s="53">
        <v>0</v>
      </c>
      <c r="L50" s="54">
        <v>433200</v>
      </c>
      <c r="M50" s="78">
        <v>0</v>
      </c>
      <c r="N50" s="79">
        <v>22800</v>
      </c>
      <c r="O50" s="48">
        <f t="shared" si="24"/>
        <v>3040000</v>
      </c>
      <c r="P50" s="64">
        <v>0</v>
      </c>
    </row>
    <row r="51" spans="1:16" s="83" customFormat="1" ht="51" customHeight="1" thickBot="1" x14ac:dyDescent="0.3">
      <c r="A51" s="80" t="s">
        <v>94</v>
      </c>
      <c r="B51" s="91" t="s">
        <v>95</v>
      </c>
      <c r="C51" s="80" t="s">
        <v>171</v>
      </c>
      <c r="D51" s="228">
        <f>SUM(D52:D54)</f>
        <v>228584811</v>
      </c>
      <c r="E51" s="230">
        <f t="shared" ref="E51:P51" si="25">SUM(E52:E54)</f>
        <v>0</v>
      </c>
      <c r="F51" s="231">
        <f t="shared" si="25"/>
        <v>228584811</v>
      </c>
      <c r="G51" s="231">
        <f t="shared" si="25"/>
        <v>0</v>
      </c>
      <c r="H51" s="232">
        <f t="shared" si="25"/>
        <v>0</v>
      </c>
      <c r="I51" s="229">
        <f t="shared" si="25"/>
        <v>40338497</v>
      </c>
      <c r="J51" s="228">
        <f t="shared" si="25"/>
        <v>38321572</v>
      </c>
      <c r="K51" s="230">
        <f t="shared" si="25"/>
        <v>10263044</v>
      </c>
      <c r="L51" s="231">
        <f t="shared" si="25"/>
        <v>23915824</v>
      </c>
      <c r="M51" s="232">
        <f t="shared" si="25"/>
        <v>4142704</v>
      </c>
      <c r="N51" s="229">
        <f t="shared" si="25"/>
        <v>2016925</v>
      </c>
      <c r="O51" s="61">
        <f t="shared" si="25"/>
        <v>268923308</v>
      </c>
      <c r="P51" s="61">
        <f t="shared" si="25"/>
        <v>0</v>
      </c>
    </row>
    <row r="52" spans="1:16" ht="22.5" customHeight="1" x14ac:dyDescent="0.25">
      <c r="A52" s="57" t="s">
        <v>96</v>
      </c>
      <c r="B52" s="74" t="s">
        <v>95</v>
      </c>
      <c r="C52" s="33" t="s">
        <v>34</v>
      </c>
      <c r="D52" s="48">
        <f>E52+F52+G52+H52</f>
        <v>173792770</v>
      </c>
      <c r="E52" s="49">
        <v>0</v>
      </c>
      <c r="F52" s="29">
        <v>173792770</v>
      </c>
      <c r="G52" s="29">
        <v>0</v>
      </c>
      <c r="H52" s="50">
        <v>0</v>
      </c>
      <c r="I52" s="48">
        <f>J52+N52</f>
        <v>30669313</v>
      </c>
      <c r="J52" s="6">
        <f>K52+L52+M52</f>
        <v>28688572</v>
      </c>
      <c r="K52" s="49">
        <v>10263044</v>
      </c>
      <c r="L52" s="29">
        <v>15818636</v>
      </c>
      <c r="M52" s="50">
        <v>2606892</v>
      </c>
      <c r="N52" s="48">
        <v>1980741</v>
      </c>
      <c r="O52" s="48">
        <f>D52+I52</f>
        <v>204462083</v>
      </c>
      <c r="P52" s="75">
        <v>0</v>
      </c>
    </row>
    <row r="53" spans="1:16" ht="22.5" customHeight="1" x14ac:dyDescent="0.25">
      <c r="A53" s="55" t="s">
        <v>97</v>
      </c>
      <c r="B53" s="14" t="s">
        <v>95</v>
      </c>
      <c r="C53" s="34" t="s">
        <v>34</v>
      </c>
      <c r="D53" s="48">
        <f t="shared" ref="D53:D54" si="26">E53+F53+G53+H53</f>
        <v>34287721</v>
      </c>
      <c r="E53" s="49">
        <v>0</v>
      </c>
      <c r="F53" s="29">
        <v>34287721</v>
      </c>
      <c r="G53" s="29">
        <v>0</v>
      </c>
      <c r="H53" s="50">
        <v>0</v>
      </c>
      <c r="I53" s="48">
        <f t="shared" ref="I53:I54" si="27">J53+N53</f>
        <v>6050774</v>
      </c>
      <c r="J53" s="48">
        <f t="shared" ref="J53:J54" si="28">K53+L53+M53</f>
        <v>6050774</v>
      </c>
      <c r="K53" s="49">
        <v>0</v>
      </c>
      <c r="L53" s="29">
        <v>4840619</v>
      </c>
      <c r="M53" s="50">
        <v>1210155</v>
      </c>
      <c r="N53" s="48">
        <v>0</v>
      </c>
      <c r="O53" s="48">
        <f t="shared" ref="O53:O54" si="29">D53+I53</f>
        <v>40338495</v>
      </c>
      <c r="P53" s="75">
        <v>0</v>
      </c>
    </row>
    <row r="54" spans="1:16" ht="22.5" customHeight="1" thickBot="1" x14ac:dyDescent="0.3">
      <c r="A54" s="56" t="s">
        <v>98</v>
      </c>
      <c r="B54" s="15" t="s">
        <v>95</v>
      </c>
      <c r="C54" s="36" t="s">
        <v>34</v>
      </c>
      <c r="D54" s="48">
        <f t="shared" si="26"/>
        <v>20504320</v>
      </c>
      <c r="E54" s="53">
        <v>0</v>
      </c>
      <c r="F54" s="54">
        <v>20504320</v>
      </c>
      <c r="G54" s="54">
        <v>0</v>
      </c>
      <c r="H54" s="78">
        <v>0</v>
      </c>
      <c r="I54" s="48">
        <f t="shared" si="27"/>
        <v>3618410</v>
      </c>
      <c r="J54" s="60">
        <f t="shared" si="28"/>
        <v>3582226</v>
      </c>
      <c r="K54" s="53">
        <v>0</v>
      </c>
      <c r="L54" s="54">
        <v>3256569</v>
      </c>
      <c r="M54" s="78">
        <v>325657</v>
      </c>
      <c r="N54" s="79">
        <v>36184</v>
      </c>
      <c r="O54" s="48">
        <f t="shared" si="29"/>
        <v>24122730</v>
      </c>
      <c r="P54" s="81">
        <v>0</v>
      </c>
    </row>
    <row r="55" spans="1:16" s="83" customFormat="1" ht="67.5" customHeight="1" thickBot="1" x14ac:dyDescent="0.3">
      <c r="A55" s="80" t="s">
        <v>99</v>
      </c>
      <c r="B55" s="93" t="s">
        <v>168</v>
      </c>
      <c r="C55" s="80" t="s">
        <v>171</v>
      </c>
      <c r="D55" s="228">
        <f>SUM(D56:D65)</f>
        <v>235523076</v>
      </c>
      <c r="E55" s="230">
        <f t="shared" ref="E55:P55" si="30">SUM(E56:E65)</f>
        <v>0</v>
      </c>
      <c r="F55" s="231">
        <f t="shared" si="30"/>
        <v>235523076</v>
      </c>
      <c r="G55" s="231">
        <f t="shared" si="30"/>
        <v>0</v>
      </c>
      <c r="H55" s="232">
        <f t="shared" si="30"/>
        <v>0</v>
      </c>
      <c r="I55" s="229">
        <f t="shared" si="30"/>
        <v>41562896</v>
      </c>
      <c r="J55" s="228">
        <f t="shared" si="30"/>
        <v>29184435</v>
      </c>
      <c r="K55" s="230">
        <f t="shared" si="30"/>
        <v>7791480</v>
      </c>
      <c r="L55" s="231">
        <f t="shared" si="30"/>
        <v>12460194</v>
      </c>
      <c r="M55" s="232">
        <f t="shared" si="30"/>
        <v>8932761</v>
      </c>
      <c r="N55" s="229">
        <f t="shared" si="30"/>
        <v>12378461</v>
      </c>
      <c r="O55" s="61">
        <f t="shared" si="30"/>
        <v>277085972</v>
      </c>
      <c r="P55" s="61">
        <f t="shared" si="30"/>
        <v>0</v>
      </c>
    </row>
    <row r="56" spans="1:16" ht="22.5" customHeight="1" x14ac:dyDescent="0.25">
      <c r="A56" s="84" t="s">
        <v>101</v>
      </c>
      <c r="B56" s="33" t="s">
        <v>100</v>
      </c>
      <c r="C56" s="74" t="s">
        <v>34</v>
      </c>
      <c r="D56" s="258">
        <f>E56+F56+G56+H56</f>
        <v>8241688</v>
      </c>
      <c r="E56" s="234">
        <v>0</v>
      </c>
      <c r="F56" s="235">
        <v>8241688</v>
      </c>
      <c r="G56" s="235">
        <v>0</v>
      </c>
      <c r="H56" s="236">
        <v>0</v>
      </c>
      <c r="I56" s="258">
        <f>J56+N56</f>
        <v>1454416</v>
      </c>
      <c r="J56" s="153">
        <f>K56+L56+M56</f>
        <v>1305736</v>
      </c>
      <c r="K56" s="234">
        <v>0</v>
      </c>
      <c r="L56" s="235">
        <v>1206616</v>
      </c>
      <c r="M56" s="236">
        <v>99120</v>
      </c>
      <c r="N56" s="258">
        <v>148680</v>
      </c>
      <c r="O56" s="258">
        <f>D56+I56</f>
        <v>9696104</v>
      </c>
      <c r="P56" s="75">
        <v>0</v>
      </c>
    </row>
    <row r="57" spans="1:16" ht="22.5" customHeight="1" x14ac:dyDescent="0.25">
      <c r="A57" s="11" t="s">
        <v>102</v>
      </c>
      <c r="B57" s="34" t="s">
        <v>100</v>
      </c>
      <c r="C57" s="14" t="s">
        <v>34</v>
      </c>
      <c r="D57" s="258">
        <f t="shared" ref="D57:D65" si="31">E57+F57+G57+H57</f>
        <v>2544080</v>
      </c>
      <c r="E57" s="234">
        <v>0</v>
      </c>
      <c r="F57" s="235">
        <v>2544080</v>
      </c>
      <c r="G57" s="235">
        <v>0</v>
      </c>
      <c r="H57" s="236">
        <v>0</v>
      </c>
      <c r="I57" s="258">
        <f t="shared" ref="I57:I65" si="32">J57+N57</f>
        <v>448955</v>
      </c>
      <c r="J57" s="258">
        <f t="shared" ref="J57:J65" si="33">K57+L57+M57</f>
        <v>404059</v>
      </c>
      <c r="K57" s="234">
        <v>0</v>
      </c>
      <c r="L57" s="235">
        <v>269372</v>
      </c>
      <c r="M57" s="236">
        <v>134687</v>
      </c>
      <c r="N57" s="258">
        <v>44896</v>
      </c>
      <c r="O57" s="258">
        <f t="shared" ref="O57:O65" si="34">D57+I57</f>
        <v>2993035</v>
      </c>
      <c r="P57" s="75">
        <v>0</v>
      </c>
    </row>
    <row r="58" spans="1:16" ht="22.5" customHeight="1" x14ac:dyDescent="0.25">
      <c r="A58" s="11" t="s">
        <v>103</v>
      </c>
      <c r="B58" s="34" t="s">
        <v>100</v>
      </c>
      <c r="C58" s="14" t="s">
        <v>34</v>
      </c>
      <c r="D58" s="258">
        <f t="shared" si="31"/>
        <v>8193920</v>
      </c>
      <c r="E58" s="234">
        <v>0</v>
      </c>
      <c r="F58" s="235">
        <v>8193920</v>
      </c>
      <c r="G58" s="235">
        <v>0</v>
      </c>
      <c r="H58" s="236">
        <v>0</v>
      </c>
      <c r="I58" s="258">
        <f t="shared" si="32"/>
        <v>1445986</v>
      </c>
      <c r="J58" s="258">
        <f t="shared" si="33"/>
        <v>1012190</v>
      </c>
      <c r="K58" s="234">
        <v>0</v>
      </c>
      <c r="L58" s="235">
        <v>722993</v>
      </c>
      <c r="M58" s="236">
        <v>289197</v>
      </c>
      <c r="N58" s="258">
        <v>433796</v>
      </c>
      <c r="O58" s="258">
        <f t="shared" si="34"/>
        <v>9639906</v>
      </c>
      <c r="P58" s="75">
        <v>0</v>
      </c>
    </row>
    <row r="59" spans="1:16" ht="22.5" customHeight="1" x14ac:dyDescent="0.25">
      <c r="A59" s="11" t="s">
        <v>104</v>
      </c>
      <c r="B59" s="34" t="s">
        <v>100</v>
      </c>
      <c r="C59" s="14" t="s">
        <v>34</v>
      </c>
      <c r="D59" s="258">
        <f t="shared" si="31"/>
        <v>2973600</v>
      </c>
      <c r="E59" s="234">
        <v>0</v>
      </c>
      <c r="F59" s="235">
        <v>2973600</v>
      </c>
      <c r="G59" s="235">
        <v>0</v>
      </c>
      <c r="H59" s="224">
        <v>0</v>
      </c>
      <c r="I59" s="258">
        <f t="shared" si="32"/>
        <v>524753</v>
      </c>
      <c r="J59" s="258">
        <f t="shared" si="33"/>
        <v>314852</v>
      </c>
      <c r="K59" s="222">
        <v>0</v>
      </c>
      <c r="L59" s="223">
        <v>0</v>
      </c>
      <c r="M59" s="224">
        <v>314852</v>
      </c>
      <c r="N59" s="265">
        <v>209901</v>
      </c>
      <c r="O59" s="258">
        <f t="shared" si="34"/>
        <v>3498353</v>
      </c>
      <c r="P59" s="75">
        <v>0</v>
      </c>
    </row>
    <row r="60" spans="1:16" ht="24" customHeight="1" x14ac:dyDescent="0.25">
      <c r="A60" s="11" t="s">
        <v>105</v>
      </c>
      <c r="B60" s="34" t="s">
        <v>100</v>
      </c>
      <c r="C60" s="14" t="s">
        <v>34</v>
      </c>
      <c r="D60" s="258">
        <f t="shared" si="31"/>
        <v>16740000</v>
      </c>
      <c r="E60" s="234">
        <v>0</v>
      </c>
      <c r="F60" s="235">
        <v>16740000</v>
      </c>
      <c r="G60" s="235">
        <v>0</v>
      </c>
      <c r="H60" s="224">
        <v>0</v>
      </c>
      <c r="I60" s="258">
        <f t="shared" si="32"/>
        <v>2954118</v>
      </c>
      <c r="J60" s="258">
        <f t="shared" si="33"/>
        <v>2363294</v>
      </c>
      <c r="K60" s="222">
        <v>0</v>
      </c>
      <c r="L60" s="223">
        <v>1624764</v>
      </c>
      <c r="M60" s="224">
        <v>738530</v>
      </c>
      <c r="N60" s="265">
        <v>590824</v>
      </c>
      <c r="O60" s="258">
        <f t="shared" si="34"/>
        <v>19694118</v>
      </c>
      <c r="P60" s="75">
        <v>0</v>
      </c>
    </row>
    <row r="61" spans="1:16" ht="26.25" customHeight="1" x14ac:dyDescent="0.25">
      <c r="A61" s="11" t="s">
        <v>106</v>
      </c>
      <c r="B61" s="34" t="s">
        <v>107</v>
      </c>
      <c r="C61" s="14" t="s">
        <v>34</v>
      </c>
      <c r="D61" s="258">
        <f t="shared" si="31"/>
        <v>23563076</v>
      </c>
      <c r="E61" s="234">
        <v>0</v>
      </c>
      <c r="F61" s="235">
        <v>23563076</v>
      </c>
      <c r="G61" s="235">
        <v>0</v>
      </c>
      <c r="H61" s="224">
        <v>0</v>
      </c>
      <c r="I61" s="258">
        <f t="shared" si="32"/>
        <v>4158190</v>
      </c>
      <c r="J61" s="258">
        <f t="shared" si="33"/>
        <v>3118642</v>
      </c>
      <c r="K61" s="222">
        <v>1411764</v>
      </c>
      <c r="L61" s="223">
        <v>955627</v>
      </c>
      <c r="M61" s="224">
        <v>751251</v>
      </c>
      <c r="N61" s="265">
        <v>1039548</v>
      </c>
      <c r="O61" s="258">
        <f t="shared" si="34"/>
        <v>27721266</v>
      </c>
      <c r="P61" s="75">
        <v>0</v>
      </c>
    </row>
    <row r="62" spans="1:16" ht="25.5" customHeight="1" x14ac:dyDescent="0.25">
      <c r="A62" s="11" t="s">
        <v>108</v>
      </c>
      <c r="B62" s="34" t="s">
        <v>107</v>
      </c>
      <c r="C62" s="14" t="s">
        <v>34</v>
      </c>
      <c r="D62" s="258">
        <f t="shared" si="31"/>
        <v>1860000</v>
      </c>
      <c r="E62" s="234">
        <v>0</v>
      </c>
      <c r="F62" s="235">
        <v>1860000</v>
      </c>
      <c r="G62" s="235">
        <v>0</v>
      </c>
      <c r="H62" s="224">
        <v>0</v>
      </c>
      <c r="I62" s="258">
        <f t="shared" si="32"/>
        <v>328235</v>
      </c>
      <c r="J62" s="258">
        <f t="shared" si="33"/>
        <v>229764</v>
      </c>
      <c r="K62" s="222">
        <v>0</v>
      </c>
      <c r="L62" s="223">
        <v>164117</v>
      </c>
      <c r="M62" s="224">
        <v>65647</v>
      </c>
      <c r="N62" s="265">
        <v>98471</v>
      </c>
      <c r="O62" s="258">
        <f t="shared" si="34"/>
        <v>2188235</v>
      </c>
      <c r="P62" s="75">
        <v>0</v>
      </c>
    </row>
    <row r="63" spans="1:16" ht="21.75" customHeight="1" x14ac:dyDescent="0.25">
      <c r="A63" s="11" t="s">
        <v>109</v>
      </c>
      <c r="B63" s="34" t="s">
        <v>110</v>
      </c>
      <c r="C63" s="14" t="s">
        <v>34</v>
      </c>
      <c r="D63" s="258">
        <f t="shared" si="31"/>
        <v>76800000</v>
      </c>
      <c r="E63" s="234">
        <v>0</v>
      </c>
      <c r="F63" s="235">
        <v>76800000</v>
      </c>
      <c r="G63" s="235">
        <v>0</v>
      </c>
      <c r="H63" s="224">
        <v>0</v>
      </c>
      <c r="I63" s="258">
        <f t="shared" si="32"/>
        <v>13552941</v>
      </c>
      <c r="J63" s="258">
        <f t="shared" si="33"/>
        <v>8154126</v>
      </c>
      <c r="K63" s="222">
        <v>1265198</v>
      </c>
      <c r="L63" s="223">
        <v>2899384</v>
      </c>
      <c r="M63" s="224">
        <v>3989544</v>
      </c>
      <c r="N63" s="265">
        <v>5398815</v>
      </c>
      <c r="O63" s="258">
        <f t="shared" si="34"/>
        <v>90352941</v>
      </c>
      <c r="P63" s="75">
        <v>0</v>
      </c>
    </row>
    <row r="64" spans="1:16" ht="22.5" customHeight="1" x14ac:dyDescent="0.25">
      <c r="A64" s="11" t="s">
        <v>111</v>
      </c>
      <c r="B64" s="34" t="s">
        <v>123</v>
      </c>
      <c r="C64" s="14" t="s">
        <v>34</v>
      </c>
      <c r="D64" s="258">
        <f t="shared" si="31"/>
        <v>47519000</v>
      </c>
      <c r="E64" s="234">
        <v>0</v>
      </c>
      <c r="F64" s="235">
        <v>47519000</v>
      </c>
      <c r="G64" s="235">
        <v>0</v>
      </c>
      <c r="H64" s="224">
        <v>0</v>
      </c>
      <c r="I64" s="258">
        <f t="shared" si="32"/>
        <v>8385706</v>
      </c>
      <c r="J64" s="258">
        <f t="shared" si="33"/>
        <v>6289279</v>
      </c>
      <c r="K64" s="222">
        <v>3572694</v>
      </c>
      <c r="L64" s="223">
        <v>927744</v>
      </c>
      <c r="M64" s="224">
        <v>1788841</v>
      </c>
      <c r="N64" s="265">
        <v>2096427</v>
      </c>
      <c r="O64" s="258">
        <f t="shared" si="34"/>
        <v>55904706</v>
      </c>
      <c r="P64" s="75">
        <v>0</v>
      </c>
    </row>
    <row r="65" spans="1:16" ht="22.5" customHeight="1" thickBot="1" x14ac:dyDescent="0.3">
      <c r="A65" s="17" t="s">
        <v>112</v>
      </c>
      <c r="B65" s="36" t="s">
        <v>123</v>
      </c>
      <c r="C65" s="31" t="s">
        <v>34</v>
      </c>
      <c r="D65" s="258">
        <f t="shared" si="31"/>
        <v>47087712</v>
      </c>
      <c r="E65" s="266">
        <v>0</v>
      </c>
      <c r="F65" s="267">
        <v>47087712</v>
      </c>
      <c r="G65" s="267">
        <v>0</v>
      </c>
      <c r="H65" s="268">
        <v>0</v>
      </c>
      <c r="I65" s="258">
        <f t="shared" si="32"/>
        <v>8309596</v>
      </c>
      <c r="J65" s="269">
        <f t="shared" si="33"/>
        <v>5992493</v>
      </c>
      <c r="K65" s="270">
        <v>1541824</v>
      </c>
      <c r="L65" s="271">
        <v>3689577</v>
      </c>
      <c r="M65" s="268">
        <v>761092</v>
      </c>
      <c r="N65" s="272">
        <v>2317103</v>
      </c>
      <c r="O65" s="258">
        <f t="shared" si="34"/>
        <v>55397308</v>
      </c>
      <c r="P65" s="81">
        <v>0</v>
      </c>
    </row>
    <row r="66" spans="1:16" ht="84" customHeight="1" thickBot="1" x14ac:dyDescent="0.3">
      <c r="A66" s="80" t="s">
        <v>125</v>
      </c>
      <c r="B66" s="52" t="s">
        <v>126</v>
      </c>
      <c r="C66" s="80" t="s">
        <v>171</v>
      </c>
      <c r="D66" s="228">
        <f>SUM(D67:D75)</f>
        <v>260463545</v>
      </c>
      <c r="E66" s="230">
        <f t="shared" ref="E66:P66" si="35">SUM(E67:E75)</f>
        <v>0</v>
      </c>
      <c r="F66" s="231">
        <f t="shared" si="35"/>
        <v>0</v>
      </c>
      <c r="G66" s="231">
        <f t="shared" si="35"/>
        <v>260463545</v>
      </c>
      <c r="H66" s="232">
        <f t="shared" si="35"/>
        <v>0</v>
      </c>
      <c r="I66" s="229">
        <f t="shared" si="35"/>
        <v>45964155</v>
      </c>
      <c r="J66" s="228">
        <f t="shared" si="35"/>
        <v>35837794</v>
      </c>
      <c r="K66" s="230">
        <f t="shared" si="35"/>
        <v>30642771</v>
      </c>
      <c r="L66" s="231">
        <f t="shared" si="35"/>
        <v>2920958</v>
      </c>
      <c r="M66" s="232">
        <f t="shared" si="35"/>
        <v>2274065</v>
      </c>
      <c r="N66" s="229">
        <f t="shared" si="35"/>
        <v>10126361</v>
      </c>
      <c r="O66" s="61">
        <f t="shared" si="35"/>
        <v>306427700</v>
      </c>
      <c r="P66" s="61">
        <f t="shared" si="35"/>
        <v>0</v>
      </c>
    </row>
    <row r="67" spans="1:16" ht="22.5" customHeight="1" x14ac:dyDescent="0.25">
      <c r="A67" s="166" t="s">
        <v>127</v>
      </c>
      <c r="B67" s="167" t="s">
        <v>128</v>
      </c>
      <c r="C67" s="168" t="s">
        <v>34</v>
      </c>
      <c r="D67" s="48">
        <f>E67+F67+G67+H67</f>
        <v>20530560</v>
      </c>
      <c r="E67" s="187">
        <v>0</v>
      </c>
      <c r="F67" s="188">
        <v>0</v>
      </c>
      <c r="G67" s="188">
        <v>20530560</v>
      </c>
      <c r="H67" s="189">
        <v>0</v>
      </c>
      <c r="I67" s="48">
        <f>J67+N67</f>
        <v>3623040</v>
      </c>
      <c r="J67" s="6">
        <f>K67+L67+M67</f>
        <v>3050280</v>
      </c>
      <c r="K67" s="187">
        <v>2415360</v>
      </c>
      <c r="L67" s="188">
        <v>298588</v>
      </c>
      <c r="M67" s="189">
        <v>336332</v>
      </c>
      <c r="N67" s="169">
        <v>572760</v>
      </c>
      <c r="O67" s="48">
        <f>D67+I67</f>
        <v>24153600</v>
      </c>
      <c r="P67" s="169">
        <v>0</v>
      </c>
    </row>
    <row r="68" spans="1:16" ht="22.5" customHeight="1" x14ac:dyDescent="0.25">
      <c r="A68" s="170" t="s">
        <v>129</v>
      </c>
      <c r="B68" s="171" t="s">
        <v>128</v>
      </c>
      <c r="C68" s="172" t="s">
        <v>34</v>
      </c>
      <c r="D68" s="48">
        <f t="shared" ref="D68:D75" si="36">E68+F68+G68+H68</f>
        <v>17209440</v>
      </c>
      <c r="E68" s="174">
        <v>0</v>
      </c>
      <c r="F68" s="175">
        <v>0</v>
      </c>
      <c r="G68" s="175">
        <v>17209440</v>
      </c>
      <c r="H68" s="176">
        <v>0</v>
      </c>
      <c r="I68" s="48">
        <f t="shared" ref="I68:I75" si="37">J68+N68</f>
        <v>3036960</v>
      </c>
      <c r="J68" s="48">
        <f t="shared" ref="J68:J75" si="38">K68+L68+M68</f>
        <v>2371360</v>
      </c>
      <c r="K68" s="174">
        <v>2024640</v>
      </c>
      <c r="L68" s="175">
        <v>179508</v>
      </c>
      <c r="M68" s="176">
        <v>167212</v>
      </c>
      <c r="N68" s="173">
        <v>665600</v>
      </c>
      <c r="O68" s="48">
        <f t="shared" ref="O68:O75" si="39">D68+I68</f>
        <v>20246400</v>
      </c>
      <c r="P68" s="173">
        <v>0</v>
      </c>
    </row>
    <row r="69" spans="1:16" ht="22.5" customHeight="1" x14ac:dyDescent="0.25">
      <c r="A69" s="170" t="s">
        <v>130</v>
      </c>
      <c r="B69" s="171" t="s">
        <v>131</v>
      </c>
      <c r="C69" s="172" t="s">
        <v>34</v>
      </c>
      <c r="D69" s="48">
        <f t="shared" si="36"/>
        <v>12940000</v>
      </c>
      <c r="E69" s="174">
        <v>0</v>
      </c>
      <c r="F69" s="175">
        <v>0</v>
      </c>
      <c r="G69" s="175">
        <v>12940000</v>
      </c>
      <c r="H69" s="176">
        <v>0</v>
      </c>
      <c r="I69" s="48">
        <f t="shared" si="37"/>
        <v>2283529</v>
      </c>
      <c r="J69" s="48">
        <f t="shared" si="38"/>
        <v>1598470</v>
      </c>
      <c r="K69" s="174">
        <v>1522353</v>
      </c>
      <c r="L69" s="175">
        <v>38059</v>
      </c>
      <c r="M69" s="176">
        <v>38058</v>
      </c>
      <c r="N69" s="173">
        <v>685059</v>
      </c>
      <c r="O69" s="48">
        <f t="shared" si="39"/>
        <v>15223529</v>
      </c>
      <c r="P69" s="173">
        <v>0</v>
      </c>
    </row>
    <row r="70" spans="1:16" ht="22.5" customHeight="1" x14ac:dyDescent="0.25">
      <c r="A70" s="170" t="s">
        <v>132</v>
      </c>
      <c r="B70" s="171" t="s">
        <v>133</v>
      </c>
      <c r="C70" s="172" t="s">
        <v>34</v>
      </c>
      <c r="D70" s="48">
        <f t="shared" si="36"/>
        <v>2220000</v>
      </c>
      <c r="E70" s="174">
        <v>0</v>
      </c>
      <c r="F70" s="175">
        <v>0</v>
      </c>
      <c r="G70" s="175">
        <v>2220000</v>
      </c>
      <c r="H70" s="176">
        <v>0</v>
      </c>
      <c r="I70" s="48">
        <f t="shared" si="37"/>
        <v>391765</v>
      </c>
      <c r="J70" s="48">
        <f t="shared" si="38"/>
        <v>313412</v>
      </c>
      <c r="K70" s="174">
        <v>261177</v>
      </c>
      <c r="L70" s="175">
        <v>29382</v>
      </c>
      <c r="M70" s="176">
        <v>22853</v>
      </c>
      <c r="N70" s="173">
        <v>78353</v>
      </c>
      <c r="O70" s="48">
        <f t="shared" si="39"/>
        <v>2611765</v>
      </c>
      <c r="P70" s="173">
        <v>0</v>
      </c>
    </row>
    <row r="71" spans="1:16" ht="22.5" customHeight="1" x14ac:dyDescent="0.25">
      <c r="A71" s="170" t="s">
        <v>134</v>
      </c>
      <c r="B71" s="171" t="s">
        <v>135</v>
      </c>
      <c r="C71" s="172" t="s">
        <v>34</v>
      </c>
      <c r="D71" s="48">
        <f t="shared" si="36"/>
        <v>107087031</v>
      </c>
      <c r="E71" s="174">
        <v>0</v>
      </c>
      <c r="F71" s="175">
        <v>0</v>
      </c>
      <c r="G71" s="175">
        <v>107087031</v>
      </c>
      <c r="H71" s="176">
        <v>0</v>
      </c>
      <c r="I71" s="48">
        <f t="shared" si="37"/>
        <v>18897711</v>
      </c>
      <c r="J71" s="48">
        <f t="shared" si="38"/>
        <v>15089238</v>
      </c>
      <c r="K71" s="174">
        <v>12598474</v>
      </c>
      <c r="L71" s="175">
        <v>1607472</v>
      </c>
      <c r="M71" s="176">
        <v>883292</v>
      </c>
      <c r="N71" s="173">
        <v>3808473</v>
      </c>
      <c r="O71" s="48">
        <f t="shared" si="39"/>
        <v>125984742</v>
      </c>
      <c r="P71" s="173">
        <v>0</v>
      </c>
    </row>
    <row r="72" spans="1:16" ht="22.5" customHeight="1" x14ac:dyDescent="0.25">
      <c r="A72" s="170" t="s">
        <v>136</v>
      </c>
      <c r="B72" s="171" t="s">
        <v>135</v>
      </c>
      <c r="C72" s="172" t="s">
        <v>34</v>
      </c>
      <c r="D72" s="48">
        <f t="shared" si="36"/>
        <v>65876344</v>
      </c>
      <c r="E72" s="174">
        <v>0</v>
      </c>
      <c r="F72" s="175">
        <v>0</v>
      </c>
      <c r="G72" s="175">
        <v>65876344</v>
      </c>
      <c r="H72" s="176">
        <v>0</v>
      </c>
      <c r="I72" s="48">
        <f t="shared" si="37"/>
        <v>11625237</v>
      </c>
      <c r="J72" s="48">
        <f t="shared" si="38"/>
        <v>8137666</v>
      </c>
      <c r="K72" s="174">
        <v>7750158</v>
      </c>
      <c r="L72" s="175">
        <v>138396</v>
      </c>
      <c r="M72" s="176">
        <v>249112</v>
      </c>
      <c r="N72" s="173">
        <v>3487571</v>
      </c>
      <c r="O72" s="48">
        <f t="shared" si="39"/>
        <v>77501581</v>
      </c>
      <c r="P72" s="173">
        <v>0</v>
      </c>
    </row>
    <row r="73" spans="1:16" ht="22.5" customHeight="1" x14ac:dyDescent="0.25">
      <c r="A73" s="170" t="s">
        <v>137</v>
      </c>
      <c r="B73" s="171" t="s">
        <v>135</v>
      </c>
      <c r="C73" s="172" t="s">
        <v>34</v>
      </c>
      <c r="D73" s="48">
        <f t="shared" si="36"/>
        <v>6645000</v>
      </c>
      <c r="E73" s="174">
        <v>0</v>
      </c>
      <c r="F73" s="175">
        <v>0</v>
      </c>
      <c r="G73" s="175">
        <v>6645000</v>
      </c>
      <c r="H73" s="176">
        <v>0</v>
      </c>
      <c r="I73" s="48">
        <f t="shared" si="37"/>
        <v>1172647</v>
      </c>
      <c r="J73" s="48">
        <f t="shared" si="38"/>
        <v>996750</v>
      </c>
      <c r="K73" s="174">
        <v>781765</v>
      </c>
      <c r="L73" s="175">
        <v>113816</v>
      </c>
      <c r="M73" s="176">
        <v>101169</v>
      </c>
      <c r="N73" s="173">
        <v>175897</v>
      </c>
      <c r="O73" s="48">
        <f t="shared" si="39"/>
        <v>7817647</v>
      </c>
      <c r="P73" s="173">
        <v>0</v>
      </c>
    </row>
    <row r="74" spans="1:16" ht="22.5" customHeight="1" x14ac:dyDescent="0.25">
      <c r="A74" s="170" t="s">
        <v>138</v>
      </c>
      <c r="B74" s="171" t="s">
        <v>139</v>
      </c>
      <c r="C74" s="172" t="s">
        <v>34</v>
      </c>
      <c r="D74" s="48">
        <f t="shared" si="36"/>
        <v>18698272</v>
      </c>
      <c r="E74" s="174">
        <v>0</v>
      </c>
      <c r="F74" s="175">
        <v>0</v>
      </c>
      <c r="G74" s="175">
        <v>18698272</v>
      </c>
      <c r="H74" s="176">
        <v>0</v>
      </c>
      <c r="I74" s="48">
        <f t="shared" si="37"/>
        <v>3299695</v>
      </c>
      <c r="J74" s="48">
        <f t="shared" si="38"/>
        <v>2897591</v>
      </c>
      <c r="K74" s="174">
        <v>2199797</v>
      </c>
      <c r="L74" s="175">
        <v>340211</v>
      </c>
      <c r="M74" s="176">
        <v>357583</v>
      </c>
      <c r="N74" s="173">
        <v>402104</v>
      </c>
      <c r="O74" s="48">
        <f t="shared" si="39"/>
        <v>21997967</v>
      </c>
      <c r="P74" s="173">
        <v>0</v>
      </c>
    </row>
    <row r="75" spans="1:16" ht="22.5" customHeight="1" thickBot="1" x14ac:dyDescent="0.3">
      <c r="A75" s="201" t="s">
        <v>140</v>
      </c>
      <c r="B75" s="179" t="s">
        <v>139</v>
      </c>
      <c r="C75" s="202" t="s">
        <v>34</v>
      </c>
      <c r="D75" s="48">
        <f t="shared" si="36"/>
        <v>9256898</v>
      </c>
      <c r="E75" s="204">
        <v>0</v>
      </c>
      <c r="F75" s="205">
        <v>0</v>
      </c>
      <c r="G75" s="205">
        <v>9256898</v>
      </c>
      <c r="H75" s="206">
        <v>0</v>
      </c>
      <c r="I75" s="48">
        <f t="shared" si="37"/>
        <v>1633571</v>
      </c>
      <c r="J75" s="60">
        <f t="shared" si="38"/>
        <v>1383027</v>
      </c>
      <c r="K75" s="204">
        <v>1089047</v>
      </c>
      <c r="L75" s="205">
        <v>175526</v>
      </c>
      <c r="M75" s="206">
        <v>118454</v>
      </c>
      <c r="N75" s="203">
        <v>250544</v>
      </c>
      <c r="O75" s="48">
        <f t="shared" si="39"/>
        <v>10890469</v>
      </c>
      <c r="P75" s="203">
        <v>0</v>
      </c>
    </row>
    <row r="76" spans="1:16" ht="68.25" customHeight="1" thickBot="1" x14ac:dyDescent="0.3">
      <c r="A76" s="71" t="s">
        <v>141</v>
      </c>
      <c r="B76" s="140" t="s">
        <v>142</v>
      </c>
      <c r="C76" s="71" t="s">
        <v>171</v>
      </c>
      <c r="D76" s="61">
        <f>SUM(D77:D84)</f>
        <v>229555236</v>
      </c>
      <c r="E76" s="230">
        <f t="shared" ref="E76:P76" si="40">SUM(E77:E84)</f>
        <v>0</v>
      </c>
      <c r="F76" s="231">
        <f t="shared" si="40"/>
        <v>0</v>
      </c>
      <c r="G76" s="231">
        <f t="shared" si="40"/>
        <v>229555236</v>
      </c>
      <c r="H76" s="232">
        <f t="shared" si="40"/>
        <v>0</v>
      </c>
      <c r="I76" s="61">
        <f t="shared" si="40"/>
        <v>40509748</v>
      </c>
      <c r="J76" s="100">
        <f t="shared" si="40"/>
        <v>27531556</v>
      </c>
      <c r="K76" s="230">
        <f t="shared" si="40"/>
        <v>4125158</v>
      </c>
      <c r="L76" s="231">
        <f t="shared" si="40"/>
        <v>1723043</v>
      </c>
      <c r="M76" s="232">
        <f t="shared" si="40"/>
        <v>21683355</v>
      </c>
      <c r="N76" s="239">
        <f t="shared" si="40"/>
        <v>12978192</v>
      </c>
      <c r="O76" s="61">
        <f t="shared" si="40"/>
        <v>270064984</v>
      </c>
      <c r="P76" s="76">
        <f t="shared" si="40"/>
        <v>0</v>
      </c>
    </row>
    <row r="77" spans="1:16" ht="22.5" customHeight="1" x14ac:dyDescent="0.25">
      <c r="A77" s="59" t="s">
        <v>143</v>
      </c>
      <c r="B77" s="10" t="s">
        <v>144</v>
      </c>
      <c r="C77" s="62" t="s">
        <v>34</v>
      </c>
      <c r="D77" s="48">
        <f>E77+F77+G77+H77</f>
        <v>111399055</v>
      </c>
      <c r="E77" s="49">
        <v>0</v>
      </c>
      <c r="F77" s="29">
        <v>0</v>
      </c>
      <c r="G77" s="29">
        <v>111399055</v>
      </c>
      <c r="H77" s="50">
        <v>0</v>
      </c>
      <c r="I77" s="48">
        <f>J77+N77</f>
        <v>19658657</v>
      </c>
      <c r="J77" s="6">
        <f>K77+L77+M77</f>
        <v>19658657</v>
      </c>
      <c r="K77" s="234">
        <v>0</v>
      </c>
      <c r="L77" s="235">
        <v>0</v>
      </c>
      <c r="M77" s="50">
        <v>19658657</v>
      </c>
      <c r="N77" s="6">
        <v>0</v>
      </c>
      <c r="O77" s="48">
        <f>D77+I77</f>
        <v>131057712</v>
      </c>
      <c r="P77" s="23">
        <v>0</v>
      </c>
    </row>
    <row r="78" spans="1:16" ht="22.5" customHeight="1" x14ac:dyDescent="0.25">
      <c r="A78" s="16" t="s">
        <v>145</v>
      </c>
      <c r="B78" s="11" t="s">
        <v>144</v>
      </c>
      <c r="C78" s="63" t="s">
        <v>34</v>
      </c>
      <c r="D78" s="48">
        <f t="shared" ref="D78:D84" si="41">E78+F78+G78+H78</f>
        <v>22170787</v>
      </c>
      <c r="E78" s="5">
        <v>0</v>
      </c>
      <c r="F78" s="3">
        <v>0</v>
      </c>
      <c r="G78" s="3">
        <v>22170787</v>
      </c>
      <c r="H78" s="22">
        <v>0</v>
      </c>
      <c r="I78" s="48">
        <f t="shared" ref="I78:I84" si="42">J78+N78</f>
        <v>3912492</v>
      </c>
      <c r="J78" s="48">
        <f t="shared" ref="J78:J84" si="43">K78+L78+M78</f>
        <v>1977460</v>
      </c>
      <c r="K78" s="144">
        <v>1176186</v>
      </c>
      <c r="L78" s="145">
        <v>400637</v>
      </c>
      <c r="M78" s="22">
        <v>400637</v>
      </c>
      <c r="N78" s="7">
        <v>1935032</v>
      </c>
      <c r="O78" s="48">
        <f>D78+I78</f>
        <v>26083279</v>
      </c>
      <c r="P78" s="24">
        <v>0</v>
      </c>
    </row>
    <row r="79" spans="1:16" ht="22.5" customHeight="1" x14ac:dyDescent="0.25">
      <c r="A79" s="16" t="s">
        <v>146</v>
      </c>
      <c r="B79" s="11" t="s">
        <v>147</v>
      </c>
      <c r="C79" s="63" t="s">
        <v>34</v>
      </c>
      <c r="D79" s="48">
        <f t="shared" si="41"/>
        <v>17700000</v>
      </c>
      <c r="E79" s="5">
        <v>0</v>
      </c>
      <c r="F79" s="3">
        <v>0</v>
      </c>
      <c r="G79" s="3">
        <v>17700000</v>
      </c>
      <c r="H79" s="22">
        <v>0</v>
      </c>
      <c r="I79" s="48">
        <f t="shared" si="42"/>
        <v>3123529</v>
      </c>
      <c r="J79" s="48">
        <f t="shared" si="43"/>
        <v>1123529</v>
      </c>
      <c r="K79" s="144">
        <v>0</v>
      </c>
      <c r="L79" s="145">
        <v>731665</v>
      </c>
      <c r="M79" s="22">
        <v>391864</v>
      </c>
      <c r="N79" s="7">
        <v>2000000</v>
      </c>
      <c r="O79" s="48">
        <f t="shared" ref="O79:O84" si="44">D79+I79</f>
        <v>20823529</v>
      </c>
      <c r="P79" s="24">
        <v>0</v>
      </c>
    </row>
    <row r="80" spans="1:16" ht="22.5" customHeight="1" x14ac:dyDescent="0.25">
      <c r="A80" s="16" t="s">
        <v>148</v>
      </c>
      <c r="B80" s="11" t="s">
        <v>149</v>
      </c>
      <c r="C80" s="63" t="s">
        <v>34</v>
      </c>
      <c r="D80" s="48">
        <f t="shared" si="41"/>
        <v>4817000</v>
      </c>
      <c r="E80" s="5">
        <v>0</v>
      </c>
      <c r="F80" s="3">
        <v>0</v>
      </c>
      <c r="G80" s="3">
        <v>4817000</v>
      </c>
      <c r="H80" s="22">
        <v>0</v>
      </c>
      <c r="I80" s="48">
        <f t="shared" si="42"/>
        <v>850059</v>
      </c>
      <c r="J80" s="48">
        <f t="shared" si="43"/>
        <v>600072</v>
      </c>
      <c r="K80" s="5">
        <v>510035</v>
      </c>
      <c r="L80" s="3">
        <v>45019</v>
      </c>
      <c r="M80" s="22">
        <v>45018</v>
      </c>
      <c r="N80" s="7">
        <v>249987</v>
      </c>
      <c r="O80" s="48">
        <f t="shared" si="44"/>
        <v>5667059</v>
      </c>
      <c r="P80" s="24">
        <v>0</v>
      </c>
    </row>
    <row r="81" spans="1:16" ht="22.5" customHeight="1" x14ac:dyDescent="0.25">
      <c r="A81" s="16" t="s">
        <v>150</v>
      </c>
      <c r="B81" s="11" t="s">
        <v>151</v>
      </c>
      <c r="C81" s="63" t="s">
        <v>34</v>
      </c>
      <c r="D81" s="48">
        <f t="shared" si="41"/>
        <v>15399000</v>
      </c>
      <c r="E81" s="5">
        <v>0</v>
      </c>
      <c r="F81" s="3">
        <v>0</v>
      </c>
      <c r="G81" s="3">
        <v>15399000</v>
      </c>
      <c r="H81" s="22">
        <v>0</v>
      </c>
      <c r="I81" s="48">
        <f t="shared" si="42"/>
        <v>2717471</v>
      </c>
      <c r="J81" s="48">
        <f t="shared" si="43"/>
        <v>1222862</v>
      </c>
      <c r="K81" s="5">
        <v>913643</v>
      </c>
      <c r="L81" s="3">
        <v>133086</v>
      </c>
      <c r="M81" s="22">
        <v>176133</v>
      </c>
      <c r="N81" s="7">
        <v>1494609</v>
      </c>
      <c r="O81" s="48">
        <f t="shared" si="44"/>
        <v>18116471</v>
      </c>
      <c r="P81" s="24">
        <v>0</v>
      </c>
    </row>
    <row r="82" spans="1:16" ht="22.5" customHeight="1" x14ac:dyDescent="0.25">
      <c r="A82" s="16" t="s">
        <v>152</v>
      </c>
      <c r="B82" s="11" t="s">
        <v>151</v>
      </c>
      <c r="C82" s="63" t="s">
        <v>34</v>
      </c>
      <c r="D82" s="48">
        <f t="shared" si="41"/>
        <v>35519000</v>
      </c>
      <c r="E82" s="5">
        <v>0</v>
      </c>
      <c r="F82" s="3">
        <v>0</v>
      </c>
      <c r="G82" s="3">
        <v>35519000</v>
      </c>
      <c r="H82" s="22">
        <v>0</v>
      </c>
      <c r="I82" s="48">
        <f t="shared" si="42"/>
        <v>6268059</v>
      </c>
      <c r="J82" s="48">
        <f t="shared" si="43"/>
        <v>920627</v>
      </c>
      <c r="K82" s="5">
        <v>0</v>
      </c>
      <c r="L82" s="3">
        <v>307956</v>
      </c>
      <c r="M82" s="22">
        <v>612671</v>
      </c>
      <c r="N82" s="7">
        <v>5347432</v>
      </c>
      <c r="O82" s="48">
        <f t="shared" si="44"/>
        <v>41787059</v>
      </c>
      <c r="P82" s="24">
        <v>0</v>
      </c>
    </row>
    <row r="83" spans="1:16" ht="22.5" customHeight="1" x14ac:dyDescent="0.25">
      <c r="A83" s="16" t="s">
        <v>153</v>
      </c>
      <c r="B83" s="11" t="s">
        <v>151</v>
      </c>
      <c r="C83" s="63" t="s">
        <v>34</v>
      </c>
      <c r="D83" s="48">
        <f t="shared" si="41"/>
        <v>12965000</v>
      </c>
      <c r="E83" s="5">
        <v>0</v>
      </c>
      <c r="F83" s="3">
        <v>0</v>
      </c>
      <c r="G83" s="3">
        <v>12965000</v>
      </c>
      <c r="H83" s="22">
        <v>0</v>
      </c>
      <c r="I83" s="48">
        <f t="shared" si="42"/>
        <v>2287941</v>
      </c>
      <c r="J83" s="48">
        <f t="shared" si="43"/>
        <v>1734573</v>
      </c>
      <c r="K83" s="5">
        <v>1525294</v>
      </c>
      <c r="L83" s="3">
        <v>104680</v>
      </c>
      <c r="M83" s="22">
        <v>104599</v>
      </c>
      <c r="N83" s="7">
        <v>553368</v>
      </c>
      <c r="O83" s="48">
        <f t="shared" si="44"/>
        <v>15252941</v>
      </c>
      <c r="P83" s="24">
        <v>0</v>
      </c>
    </row>
    <row r="84" spans="1:16" ht="22.5" customHeight="1" thickBot="1" x14ac:dyDescent="0.3">
      <c r="A84" s="68" t="s">
        <v>413</v>
      </c>
      <c r="B84" s="12" t="s">
        <v>144</v>
      </c>
      <c r="C84" s="69" t="s">
        <v>34</v>
      </c>
      <c r="D84" s="79">
        <f t="shared" si="41"/>
        <v>9585394</v>
      </c>
      <c r="E84" s="21"/>
      <c r="F84" s="20"/>
      <c r="G84" s="20">
        <v>9585394</v>
      </c>
      <c r="H84" s="66"/>
      <c r="I84" s="79">
        <f t="shared" si="42"/>
        <v>1691540</v>
      </c>
      <c r="J84" s="79">
        <f t="shared" si="43"/>
        <v>293776</v>
      </c>
      <c r="K84" s="21">
        <v>0</v>
      </c>
      <c r="L84" s="20">
        <v>0</v>
      </c>
      <c r="M84" s="66">
        <v>293776</v>
      </c>
      <c r="N84" s="8">
        <v>1397764</v>
      </c>
      <c r="O84" s="79">
        <f t="shared" si="44"/>
        <v>11276934</v>
      </c>
      <c r="P84" s="25">
        <v>0</v>
      </c>
    </row>
    <row r="85" spans="1:16" s="83" customFormat="1" ht="53.25" customHeight="1" thickBot="1" x14ac:dyDescent="0.3">
      <c r="A85" s="94" t="s">
        <v>154</v>
      </c>
      <c r="B85" s="141" t="s">
        <v>155</v>
      </c>
      <c r="C85" s="94" t="s">
        <v>171</v>
      </c>
      <c r="D85" s="228">
        <f>SUM(D86:D92)</f>
        <v>185300000</v>
      </c>
      <c r="E85" s="230">
        <f t="shared" ref="E85:P85" si="45">SUM(E86:E92)</f>
        <v>0</v>
      </c>
      <c r="F85" s="231">
        <f t="shared" si="45"/>
        <v>0</v>
      </c>
      <c r="G85" s="231">
        <f t="shared" si="45"/>
        <v>185300000</v>
      </c>
      <c r="H85" s="232">
        <f t="shared" si="45"/>
        <v>0</v>
      </c>
      <c r="I85" s="61">
        <f t="shared" si="45"/>
        <v>32700000</v>
      </c>
      <c r="J85" s="228">
        <f t="shared" si="45"/>
        <v>12902647</v>
      </c>
      <c r="K85" s="230">
        <f t="shared" si="45"/>
        <v>10271385</v>
      </c>
      <c r="L85" s="231">
        <f t="shared" si="45"/>
        <v>1638606</v>
      </c>
      <c r="M85" s="232">
        <f t="shared" si="45"/>
        <v>992656</v>
      </c>
      <c r="N85" s="237">
        <f t="shared" si="45"/>
        <v>19797353</v>
      </c>
      <c r="O85" s="61">
        <f t="shared" si="45"/>
        <v>218000000</v>
      </c>
      <c r="P85" s="90">
        <f t="shared" si="45"/>
        <v>0</v>
      </c>
    </row>
    <row r="86" spans="1:16" ht="22.5" customHeight="1" x14ac:dyDescent="0.25">
      <c r="A86" s="166" t="s">
        <v>156</v>
      </c>
      <c r="B86" s="167" t="s">
        <v>157</v>
      </c>
      <c r="C86" s="168" t="s">
        <v>34</v>
      </c>
      <c r="D86" s="258">
        <f>E86+F86+G86+H86</f>
        <v>31262656</v>
      </c>
      <c r="E86" s="222">
        <v>0</v>
      </c>
      <c r="F86" s="223">
        <v>0</v>
      </c>
      <c r="G86" s="223">
        <v>31262656</v>
      </c>
      <c r="H86" s="224">
        <v>0</v>
      </c>
      <c r="I86" s="258">
        <f>J86+N86</f>
        <v>5516939</v>
      </c>
      <c r="J86" s="153">
        <f>K86+L86+M86</f>
        <v>1915091</v>
      </c>
      <c r="K86" s="222">
        <v>1383097</v>
      </c>
      <c r="L86" s="223">
        <v>282917</v>
      </c>
      <c r="M86" s="224">
        <v>249077</v>
      </c>
      <c r="N86" s="273">
        <v>3601848</v>
      </c>
      <c r="O86" s="258">
        <f>D86+I86</f>
        <v>36779595</v>
      </c>
      <c r="P86" s="169">
        <v>0</v>
      </c>
    </row>
    <row r="87" spans="1:16" ht="22.5" customHeight="1" x14ac:dyDescent="0.25">
      <c r="A87" s="170" t="s">
        <v>158</v>
      </c>
      <c r="B87" s="171" t="s">
        <v>159</v>
      </c>
      <c r="C87" s="172" t="s">
        <v>34</v>
      </c>
      <c r="D87" s="258">
        <f t="shared" ref="D87:D92" si="46">E87+F87+G87+H87</f>
        <v>19289040</v>
      </c>
      <c r="E87" s="211">
        <v>0</v>
      </c>
      <c r="F87" s="212">
        <v>0</v>
      </c>
      <c r="G87" s="212">
        <v>19289040</v>
      </c>
      <c r="H87" s="213">
        <v>0</v>
      </c>
      <c r="I87" s="258">
        <f t="shared" ref="I87:I92" si="47">J87+N87</f>
        <v>3403948</v>
      </c>
      <c r="J87" s="258">
        <f t="shared" ref="J87:J92" si="48">K87+L87+M87</f>
        <v>1534834</v>
      </c>
      <c r="K87" s="211">
        <v>1506635</v>
      </c>
      <c r="L87" s="212">
        <v>15666</v>
      </c>
      <c r="M87" s="213">
        <v>12533</v>
      </c>
      <c r="N87" s="274">
        <v>1869114</v>
      </c>
      <c r="O87" s="258">
        <f t="shared" ref="O87:O92" si="49">D87+I87</f>
        <v>22692988</v>
      </c>
      <c r="P87" s="173">
        <v>0</v>
      </c>
    </row>
    <row r="88" spans="1:16" ht="22.5" customHeight="1" x14ac:dyDescent="0.25">
      <c r="A88" s="170" t="s">
        <v>160</v>
      </c>
      <c r="B88" s="171" t="s">
        <v>159</v>
      </c>
      <c r="C88" s="172" t="s">
        <v>34</v>
      </c>
      <c r="D88" s="258">
        <f t="shared" si="46"/>
        <v>39572923</v>
      </c>
      <c r="E88" s="211">
        <v>0</v>
      </c>
      <c r="F88" s="212">
        <v>0</v>
      </c>
      <c r="G88" s="212">
        <v>39572923</v>
      </c>
      <c r="H88" s="213">
        <v>0</v>
      </c>
      <c r="I88" s="258">
        <f t="shared" si="47"/>
        <v>6983457</v>
      </c>
      <c r="J88" s="258">
        <f t="shared" si="48"/>
        <v>3357847</v>
      </c>
      <c r="K88" s="211">
        <v>2563115</v>
      </c>
      <c r="L88" s="212">
        <v>586868</v>
      </c>
      <c r="M88" s="213">
        <v>207864</v>
      </c>
      <c r="N88" s="274">
        <v>3625610</v>
      </c>
      <c r="O88" s="258">
        <f t="shared" si="49"/>
        <v>46556380</v>
      </c>
      <c r="P88" s="173">
        <v>0</v>
      </c>
    </row>
    <row r="89" spans="1:16" ht="22.5" customHeight="1" x14ac:dyDescent="0.25">
      <c r="A89" s="170" t="s">
        <v>161</v>
      </c>
      <c r="B89" s="171" t="s">
        <v>159</v>
      </c>
      <c r="C89" s="172" t="s">
        <v>34</v>
      </c>
      <c r="D89" s="258">
        <f t="shared" si="46"/>
        <v>31831097</v>
      </c>
      <c r="E89" s="211">
        <v>0</v>
      </c>
      <c r="F89" s="212">
        <v>0</v>
      </c>
      <c r="G89" s="212">
        <v>31831097</v>
      </c>
      <c r="H89" s="213">
        <v>0</v>
      </c>
      <c r="I89" s="258">
        <f t="shared" si="47"/>
        <v>5617252</v>
      </c>
      <c r="J89" s="258">
        <f t="shared" si="48"/>
        <v>2246678</v>
      </c>
      <c r="K89" s="211">
        <v>2068944</v>
      </c>
      <c r="L89" s="212">
        <v>168077</v>
      </c>
      <c r="M89" s="213">
        <v>9657</v>
      </c>
      <c r="N89" s="274">
        <v>3370574</v>
      </c>
      <c r="O89" s="258">
        <f t="shared" si="49"/>
        <v>37448349</v>
      </c>
      <c r="P89" s="173">
        <v>0</v>
      </c>
    </row>
    <row r="90" spans="1:16" ht="22.5" customHeight="1" x14ac:dyDescent="0.25">
      <c r="A90" s="170" t="s">
        <v>162</v>
      </c>
      <c r="B90" s="171" t="s">
        <v>159</v>
      </c>
      <c r="C90" s="172" t="s">
        <v>34</v>
      </c>
      <c r="D90" s="258">
        <f t="shared" si="46"/>
        <v>15505000</v>
      </c>
      <c r="E90" s="211">
        <v>0</v>
      </c>
      <c r="F90" s="212">
        <v>0</v>
      </c>
      <c r="G90" s="212">
        <v>15505000</v>
      </c>
      <c r="H90" s="213">
        <v>0</v>
      </c>
      <c r="I90" s="258">
        <f t="shared" si="47"/>
        <v>2736176</v>
      </c>
      <c r="J90" s="258">
        <f t="shared" si="48"/>
        <v>2052132</v>
      </c>
      <c r="K90" s="211">
        <v>970882</v>
      </c>
      <c r="L90" s="212">
        <v>576666</v>
      </c>
      <c r="M90" s="213">
        <v>504584</v>
      </c>
      <c r="N90" s="274">
        <v>684044</v>
      </c>
      <c r="O90" s="258">
        <f t="shared" si="49"/>
        <v>18241176</v>
      </c>
      <c r="P90" s="173">
        <v>0</v>
      </c>
    </row>
    <row r="91" spans="1:16" ht="22.5" customHeight="1" x14ac:dyDescent="0.25">
      <c r="A91" s="170" t="s">
        <v>163</v>
      </c>
      <c r="B91" s="171" t="s">
        <v>164</v>
      </c>
      <c r="C91" s="172" t="s">
        <v>34</v>
      </c>
      <c r="D91" s="258">
        <f t="shared" si="46"/>
        <v>46475460</v>
      </c>
      <c r="E91" s="211">
        <v>0</v>
      </c>
      <c r="F91" s="212">
        <v>0</v>
      </c>
      <c r="G91" s="212">
        <v>46475460</v>
      </c>
      <c r="H91" s="213">
        <v>0</v>
      </c>
      <c r="I91" s="258">
        <f t="shared" si="47"/>
        <v>8201552</v>
      </c>
      <c r="J91" s="258">
        <f t="shared" si="48"/>
        <v>1635615</v>
      </c>
      <c r="K91" s="211">
        <v>1618262</v>
      </c>
      <c r="L91" s="212">
        <v>8412</v>
      </c>
      <c r="M91" s="213">
        <v>8941</v>
      </c>
      <c r="N91" s="274">
        <v>6565937</v>
      </c>
      <c r="O91" s="258">
        <f t="shared" si="49"/>
        <v>54677012</v>
      </c>
      <c r="P91" s="173">
        <v>0</v>
      </c>
    </row>
    <row r="92" spans="1:16" ht="22.5" customHeight="1" thickBot="1" x14ac:dyDescent="0.3">
      <c r="A92" s="177" t="s">
        <v>419</v>
      </c>
      <c r="B92" s="178" t="s">
        <v>420</v>
      </c>
      <c r="C92" s="179" t="s">
        <v>34</v>
      </c>
      <c r="D92" s="258">
        <f t="shared" si="46"/>
        <v>1363824</v>
      </c>
      <c r="E92" s="270">
        <v>0</v>
      </c>
      <c r="F92" s="271">
        <v>0</v>
      </c>
      <c r="G92" s="271">
        <v>1363824</v>
      </c>
      <c r="H92" s="268">
        <v>0</v>
      </c>
      <c r="I92" s="258">
        <f t="shared" si="47"/>
        <v>240676</v>
      </c>
      <c r="J92" s="269">
        <f t="shared" si="48"/>
        <v>160450</v>
      </c>
      <c r="K92" s="270">
        <v>160450</v>
      </c>
      <c r="L92" s="271">
        <v>0</v>
      </c>
      <c r="M92" s="268">
        <v>0</v>
      </c>
      <c r="N92" s="275">
        <v>80226</v>
      </c>
      <c r="O92" s="258">
        <f t="shared" si="49"/>
        <v>1604500</v>
      </c>
      <c r="P92" s="180">
        <v>0</v>
      </c>
    </row>
    <row r="93" spans="1:16" ht="35.25" customHeight="1" thickBot="1" x14ac:dyDescent="0.3">
      <c r="A93" s="181" t="s">
        <v>113</v>
      </c>
      <c r="B93" s="182" t="s">
        <v>114</v>
      </c>
      <c r="C93" s="181" t="s">
        <v>171</v>
      </c>
      <c r="D93" s="240">
        <f>SUM(D94:D99)</f>
        <v>230696811</v>
      </c>
      <c r="E93" s="242">
        <f t="shared" ref="E93:P93" si="50">SUM(E94:E99)</f>
        <v>0</v>
      </c>
      <c r="F93" s="243">
        <f t="shared" si="50"/>
        <v>230696811</v>
      </c>
      <c r="G93" s="243">
        <f t="shared" si="50"/>
        <v>0</v>
      </c>
      <c r="H93" s="244">
        <f t="shared" si="50"/>
        <v>0</v>
      </c>
      <c r="I93" s="241">
        <f t="shared" si="50"/>
        <v>40711202</v>
      </c>
      <c r="J93" s="240">
        <f t="shared" si="50"/>
        <v>34604522</v>
      </c>
      <c r="K93" s="242">
        <f t="shared" si="50"/>
        <v>14852346</v>
      </c>
      <c r="L93" s="243">
        <f t="shared" si="50"/>
        <v>11138285</v>
      </c>
      <c r="M93" s="244">
        <f t="shared" si="50"/>
        <v>8613891</v>
      </c>
      <c r="N93" s="241">
        <f t="shared" si="50"/>
        <v>6106680</v>
      </c>
      <c r="O93" s="183">
        <f t="shared" si="50"/>
        <v>271408013</v>
      </c>
      <c r="P93" s="183">
        <f t="shared" si="50"/>
        <v>0</v>
      </c>
    </row>
    <row r="94" spans="1:16" ht="22.5" customHeight="1" x14ac:dyDescent="0.25">
      <c r="A94" s="184" t="s">
        <v>115</v>
      </c>
      <c r="B94" s="185" t="s">
        <v>121</v>
      </c>
      <c r="C94" s="186" t="s">
        <v>34</v>
      </c>
      <c r="D94" s="48">
        <f>E94+F94+G94+H94</f>
        <v>83891811</v>
      </c>
      <c r="E94" s="187">
        <v>0</v>
      </c>
      <c r="F94" s="188">
        <v>83891811</v>
      </c>
      <c r="G94" s="188">
        <v>0</v>
      </c>
      <c r="H94" s="189">
        <v>0</v>
      </c>
      <c r="I94" s="48">
        <f>J94+N94</f>
        <v>14804437</v>
      </c>
      <c r="J94" s="6">
        <f>K94+L94+M94</f>
        <v>13323993</v>
      </c>
      <c r="K94" s="187">
        <v>9575507</v>
      </c>
      <c r="L94" s="188">
        <v>2082492</v>
      </c>
      <c r="M94" s="189">
        <v>1665994</v>
      </c>
      <c r="N94" s="190">
        <v>1480444</v>
      </c>
      <c r="O94" s="48">
        <f>D94+I94</f>
        <v>98696248</v>
      </c>
      <c r="P94" s="190">
        <v>0</v>
      </c>
    </row>
    <row r="95" spans="1:16" ht="22.5" customHeight="1" x14ac:dyDescent="0.25">
      <c r="A95" s="191" t="s">
        <v>116</v>
      </c>
      <c r="B95" s="192" t="s">
        <v>121</v>
      </c>
      <c r="C95" s="193" t="s">
        <v>34</v>
      </c>
      <c r="D95" s="48">
        <f t="shared" ref="D95:D99" si="51">E95+F95+G95+H95</f>
        <v>21314728</v>
      </c>
      <c r="E95" s="187">
        <v>0</v>
      </c>
      <c r="F95" s="188">
        <v>21314728</v>
      </c>
      <c r="G95" s="188">
        <v>0</v>
      </c>
      <c r="H95" s="189">
        <v>0</v>
      </c>
      <c r="I95" s="48">
        <f t="shared" ref="I95:I99" si="52">J95+N95</f>
        <v>3761423</v>
      </c>
      <c r="J95" s="48">
        <f t="shared" ref="J95:J99" si="53">K95+L95+M95</f>
        <v>3385281</v>
      </c>
      <c r="K95" s="187">
        <v>0</v>
      </c>
      <c r="L95" s="188">
        <v>1880712</v>
      </c>
      <c r="M95" s="189">
        <v>1504569</v>
      </c>
      <c r="N95" s="190">
        <v>376142</v>
      </c>
      <c r="O95" s="48">
        <f>D95+I95</f>
        <v>25076151</v>
      </c>
      <c r="P95" s="190">
        <v>0</v>
      </c>
    </row>
    <row r="96" spans="1:16" ht="22.5" customHeight="1" x14ac:dyDescent="0.25">
      <c r="A96" s="191" t="s">
        <v>117</v>
      </c>
      <c r="B96" s="192" t="s">
        <v>121</v>
      </c>
      <c r="C96" s="193" t="s">
        <v>34</v>
      </c>
      <c r="D96" s="48">
        <f t="shared" si="51"/>
        <v>18307772</v>
      </c>
      <c r="E96" s="187">
        <v>0</v>
      </c>
      <c r="F96" s="188">
        <v>18307772</v>
      </c>
      <c r="G96" s="188">
        <v>0</v>
      </c>
      <c r="H96" s="189">
        <v>0</v>
      </c>
      <c r="I96" s="48">
        <f t="shared" si="52"/>
        <v>3230783</v>
      </c>
      <c r="J96" s="48">
        <f t="shared" si="53"/>
        <v>2907705</v>
      </c>
      <c r="K96" s="187">
        <v>0</v>
      </c>
      <c r="L96" s="188">
        <v>1615392</v>
      </c>
      <c r="M96" s="189">
        <v>1292313</v>
      </c>
      <c r="N96" s="190">
        <v>323078</v>
      </c>
      <c r="O96" s="48">
        <f t="shared" ref="O96:O99" si="54">D96+I96</f>
        <v>21538555</v>
      </c>
      <c r="P96" s="190">
        <v>0</v>
      </c>
    </row>
    <row r="97" spans="1:72" ht="22.5" customHeight="1" x14ac:dyDescent="0.25">
      <c r="A97" s="191" t="s">
        <v>118</v>
      </c>
      <c r="B97" s="192" t="s">
        <v>120</v>
      </c>
      <c r="C97" s="193" t="s">
        <v>34</v>
      </c>
      <c r="D97" s="48">
        <f t="shared" si="51"/>
        <v>46696500</v>
      </c>
      <c r="E97" s="187">
        <v>0</v>
      </c>
      <c r="F97" s="188">
        <v>46696500</v>
      </c>
      <c r="G97" s="188">
        <v>0</v>
      </c>
      <c r="H97" s="189">
        <v>0</v>
      </c>
      <c r="I97" s="48">
        <f t="shared" si="52"/>
        <v>8240559</v>
      </c>
      <c r="J97" s="48">
        <f t="shared" si="53"/>
        <v>6448343</v>
      </c>
      <c r="K97" s="187">
        <v>5276839</v>
      </c>
      <c r="L97" s="188">
        <v>756389</v>
      </c>
      <c r="M97" s="189">
        <v>415115</v>
      </c>
      <c r="N97" s="190">
        <v>1792216</v>
      </c>
      <c r="O97" s="48">
        <f t="shared" si="54"/>
        <v>54937059</v>
      </c>
      <c r="P97" s="190">
        <v>0</v>
      </c>
    </row>
    <row r="98" spans="1:72" ht="22.5" customHeight="1" x14ac:dyDescent="0.25">
      <c r="A98" s="191" t="s">
        <v>119</v>
      </c>
      <c r="B98" s="192" t="s">
        <v>120</v>
      </c>
      <c r="C98" s="193" t="s">
        <v>34</v>
      </c>
      <c r="D98" s="48">
        <f t="shared" si="51"/>
        <v>39732000</v>
      </c>
      <c r="E98" s="187">
        <v>0</v>
      </c>
      <c r="F98" s="188">
        <v>39732000</v>
      </c>
      <c r="G98" s="188">
        <v>0</v>
      </c>
      <c r="H98" s="189">
        <v>0</v>
      </c>
      <c r="I98" s="48">
        <f t="shared" si="52"/>
        <v>7011529</v>
      </c>
      <c r="J98" s="48">
        <f t="shared" si="53"/>
        <v>5609223</v>
      </c>
      <c r="K98" s="187">
        <v>0</v>
      </c>
      <c r="L98" s="188">
        <v>3155188</v>
      </c>
      <c r="M98" s="189">
        <v>2454035</v>
      </c>
      <c r="N98" s="190">
        <v>1402306</v>
      </c>
      <c r="O98" s="48">
        <f t="shared" si="54"/>
        <v>46743529</v>
      </c>
      <c r="P98" s="190">
        <v>0</v>
      </c>
    </row>
    <row r="99" spans="1:72" ht="22.5" customHeight="1" thickBot="1" x14ac:dyDescent="0.3">
      <c r="A99" s="194" t="s">
        <v>122</v>
      </c>
      <c r="B99" s="195" t="s">
        <v>120</v>
      </c>
      <c r="C99" s="196" t="s">
        <v>34</v>
      </c>
      <c r="D99" s="48">
        <f t="shared" si="51"/>
        <v>20754000</v>
      </c>
      <c r="E99" s="197">
        <v>0</v>
      </c>
      <c r="F99" s="198">
        <v>20754000</v>
      </c>
      <c r="G99" s="198">
        <v>0</v>
      </c>
      <c r="H99" s="199">
        <v>0</v>
      </c>
      <c r="I99" s="48">
        <f t="shared" si="52"/>
        <v>3662471</v>
      </c>
      <c r="J99" s="60">
        <f t="shared" si="53"/>
        <v>2929977</v>
      </c>
      <c r="K99" s="197">
        <v>0</v>
      </c>
      <c r="L99" s="198">
        <v>1648112</v>
      </c>
      <c r="M99" s="199">
        <v>1281865</v>
      </c>
      <c r="N99" s="200">
        <v>732494</v>
      </c>
      <c r="O99" s="48">
        <f t="shared" si="54"/>
        <v>24416471</v>
      </c>
      <c r="P99" s="200">
        <v>0</v>
      </c>
    </row>
    <row r="100" spans="1:72" s="83" customFormat="1" ht="65.25" customHeight="1" thickBot="1" x14ac:dyDescent="0.3">
      <c r="A100" s="71" t="s">
        <v>173</v>
      </c>
      <c r="B100" s="99" t="s">
        <v>170</v>
      </c>
      <c r="C100" s="71" t="s">
        <v>171</v>
      </c>
      <c r="D100" s="100">
        <f>D101</f>
        <v>28522939</v>
      </c>
      <c r="E100" s="230">
        <f t="shared" ref="E100:P100" si="55">E101</f>
        <v>0</v>
      </c>
      <c r="F100" s="231">
        <f t="shared" si="55"/>
        <v>0</v>
      </c>
      <c r="G100" s="231">
        <f t="shared" si="55"/>
        <v>28522939</v>
      </c>
      <c r="H100" s="232">
        <f t="shared" si="55"/>
        <v>0</v>
      </c>
      <c r="I100" s="228">
        <f t="shared" si="55"/>
        <v>5033460</v>
      </c>
      <c r="J100" s="228">
        <f t="shared" si="55"/>
        <v>5033460</v>
      </c>
      <c r="K100" s="230">
        <f t="shared" si="55"/>
        <v>0</v>
      </c>
      <c r="L100" s="231">
        <f t="shared" si="55"/>
        <v>5033460</v>
      </c>
      <c r="M100" s="232">
        <f t="shared" si="55"/>
        <v>0</v>
      </c>
      <c r="N100" s="245">
        <f t="shared" si="55"/>
        <v>0</v>
      </c>
      <c r="O100" s="61">
        <f t="shared" si="55"/>
        <v>33556399</v>
      </c>
      <c r="P100" s="100">
        <f t="shared" si="55"/>
        <v>0</v>
      </c>
    </row>
    <row r="101" spans="1:72" ht="34.5" customHeight="1" thickBot="1" x14ac:dyDescent="0.3">
      <c r="A101" s="101" t="s">
        <v>165</v>
      </c>
      <c r="B101" s="102" t="s">
        <v>170</v>
      </c>
      <c r="C101" s="103" t="s">
        <v>34</v>
      </c>
      <c r="D101" s="246">
        <f>E101+F101+G101+H101</f>
        <v>28522939</v>
      </c>
      <c r="E101" s="247">
        <v>0</v>
      </c>
      <c r="F101" s="247">
        <v>0</v>
      </c>
      <c r="G101" s="54">
        <v>28522939</v>
      </c>
      <c r="H101" s="248">
        <v>0</v>
      </c>
      <c r="I101" s="48">
        <f>J101+N101</f>
        <v>5033460</v>
      </c>
      <c r="J101" s="246">
        <f>K101+L101+M101</f>
        <v>5033460</v>
      </c>
      <c r="K101" s="53">
        <v>0</v>
      </c>
      <c r="L101" s="53">
        <v>5033460</v>
      </c>
      <c r="M101" s="249">
        <v>0</v>
      </c>
      <c r="N101" s="97">
        <v>0</v>
      </c>
      <c r="O101" s="48">
        <f>D101+I101</f>
        <v>33556399</v>
      </c>
      <c r="P101" s="51">
        <v>0</v>
      </c>
    </row>
    <row r="102" spans="1:72" s="98" customFormat="1" ht="60.75" customHeight="1" thickBot="1" x14ac:dyDescent="0.3">
      <c r="A102" s="80" t="s">
        <v>172</v>
      </c>
      <c r="B102" s="91" t="s">
        <v>170</v>
      </c>
      <c r="C102" s="80" t="s">
        <v>171</v>
      </c>
      <c r="D102" s="228">
        <f>D103</f>
        <v>68951832</v>
      </c>
      <c r="E102" s="230">
        <f t="shared" ref="E102:P102" si="56">E103</f>
        <v>0</v>
      </c>
      <c r="F102" s="231">
        <f t="shared" si="56"/>
        <v>68951832</v>
      </c>
      <c r="G102" s="231">
        <f t="shared" si="56"/>
        <v>0</v>
      </c>
      <c r="H102" s="232">
        <f t="shared" si="56"/>
        <v>0</v>
      </c>
      <c r="I102" s="229">
        <f t="shared" si="56"/>
        <v>12167971</v>
      </c>
      <c r="J102" s="228">
        <f t="shared" si="56"/>
        <v>12167971</v>
      </c>
      <c r="K102" s="230">
        <f t="shared" si="56"/>
        <v>0</v>
      </c>
      <c r="L102" s="231">
        <f t="shared" si="56"/>
        <v>12167971</v>
      </c>
      <c r="M102" s="232">
        <f t="shared" si="56"/>
        <v>0</v>
      </c>
      <c r="N102" s="229">
        <f t="shared" si="56"/>
        <v>0</v>
      </c>
      <c r="O102" s="61">
        <f t="shared" si="56"/>
        <v>81119803</v>
      </c>
      <c r="P102" s="61">
        <f t="shared" si="56"/>
        <v>0</v>
      </c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</row>
    <row r="103" spans="1:72" ht="33.75" customHeight="1" thickBot="1" x14ac:dyDescent="0.3">
      <c r="A103" s="95" t="s">
        <v>124</v>
      </c>
      <c r="B103" s="96" t="s">
        <v>170</v>
      </c>
      <c r="C103" s="96" t="s">
        <v>34</v>
      </c>
      <c r="D103" s="79">
        <f>E103+F103+G103+H103</f>
        <v>68951832</v>
      </c>
      <c r="E103" s="53">
        <v>0</v>
      </c>
      <c r="F103" s="54">
        <v>68951832</v>
      </c>
      <c r="G103" s="54">
        <v>0</v>
      </c>
      <c r="H103" s="78">
        <v>0</v>
      </c>
      <c r="I103" s="79">
        <f>J103+N103</f>
        <v>12167971</v>
      </c>
      <c r="J103" s="252">
        <f>K103+L103+M103</f>
        <v>12167971</v>
      </c>
      <c r="K103" s="53">
        <v>0</v>
      </c>
      <c r="L103" s="54">
        <v>12167971</v>
      </c>
      <c r="M103" s="78">
        <v>0</v>
      </c>
      <c r="N103" s="79">
        <v>0</v>
      </c>
      <c r="O103" s="79">
        <f>D103+I103</f>
        <v>81119803</v>
      </c>
      <c r="P103" s="81">
        <v>0</v>
      </c>
    </row>
    <row r="104" spans="1:72" ht="48" thickBot="1" x14ac:dyDescent="0.3">
      <c r="A104" s="163" t="s">
        <v>35</v>
      </c>
      <c r="B104" s="163" t="s">
        <v>170</v>
      </c>
      <c r="C104" s="251" t="s">
        <v>171</v>
      </c>
      <c r="D104" s="250">
        <f>D102+D100+D93+D85+D76+D66+D55+D51+D47+D36+D24+D15+D8</f>
        <v>2431957819</v>
      </c>
      <c r="E104" s="255">
        <f t="shared" ref="E104:P104" si="57">E102+E100+E93+E85+E76+E66+E55+E51+E47+E36+E24+E15+E8</f>
        <v>0</v>
      </c>
      <c r="F104" s="253">
        <f t="shared" si="57"/>
        <v>1728116099</v>
      </c>
      <c r="G104" s="253">
        <f t="shared" si="57"/>
        <v>703841720</v>
      </c>
      <c r="H104" s="254">
        <f t="shared" si="57"/>
        <v>0</v>
      </c>
      <c r="I104" s="250">
        <f t="shared" si="57"/>
        <v>429169031</v>
      </c>
      <c r="J104" s="250">
        <f t="shared" si="57"/>
        <v>301058742</v>
      </c>
      <c r="K104" s="255">
        <f t="shared" si="57"/>
        <v>87081722</v>
      </c>
      <c r="L104" s="253">
        <f t="shared" si="57"/>
        <v>105695350</v>
      </c>
      <c r="M104" s="254">
        <f t="shared" si="57"/>
        <v>108281670</v>
      </c>
      <c r="N104" s="250">
        <f t="shared" si="57"/>
        <v>128110289</v>
      </c>
      <c r="O104" s="250">
        <f t="shared" si="57"/>
        <v>2861126850</v>
      </c>
      <c r="P104" s="256">
        <f t="shared" si="57"/>
        <v>0</v>
      </c>
    </row>
    <row r="105" spans="1:72" x14ac:dyDescent="0.25">
      <c r="A105" t="s">
        <v>169</v>
      </c>
    </row>
    <row r="106" spans="1:72" x14ac:dyDescent="0.25">
      <c r="A106" t="s">
        <v>174</v>
      </c>
    </row>
    <row r="110" spans="1:72" x14ac:dyDescent="0.25">
      <c r="L110" s="142"/>
    </row>
  </sheetData>
  <mergeCells count="18">
    <mergeCell ref="O3:O5"/>
    <mergeCell ref="A2:P2"/>
    <mergeCell ref="A1:P1"/>
    <mergeCell ref="B4:B5"/>
    <mergeCell ref="C3:C7"/>
    <mergeCell ref="D3:H3"/>
    <mergeCell ref="J3:M3"/>
    <mergeCell ref="N3:N5"/>
    <mergeCell ref="D4:D5"/>
    <mergeCell ref="E4:E5"/>
    <mergeCell ref="F4:F5"/>
    <mergeCell ref="G4:G5"/>
    <mergeCell ref="H4:H5"/>
    <mergeCell ref="P3:P5"/>
    <mergeCell ref="I4:I5"/>
    <mergeCell ref="J4:J5"/>
    <mergeCell ref="L4:L5"/>
    <mergeCell ref="M4:M5"/>
  </mergeCells>
  <pageMargins left="0.7" right="0.7" top="0.17" bottom="0.17" header="0.17" footer="0.17"/>
  <pageSetup paperSize="9" scale="60" fitToHeight="0" orientation="landscape" r:id="rId1"/>
  <rowBreaks count="2" manualBreakCount="2">
    <brk id="36" max="15" man="1"/>
    <brk id="7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F2150-2508-44E8-939B-4C8CE3E9192F}">
  <dimension ref="A1:G257"/>
  <sheetViews>
    <sheetView view="pageBreakPreview" zoomScaleNormal="100" zoomScaleSheetLayoutView="100" workbookViewId="0">
      <pane xSplit="4" ySplit="2" topLeftCell="E182" activePane="bottomRight" state="frozen"/>
      <selection activeCell="S11" sqref="S11"/>
      <selection pane="topRight" activeCell="S11" sqref="S11"/>
      <selection pane="bottomLeft" activeCell="S11" sqref="S11"/>
      <selection pane="bottomRight" activeCell="J194" sqref="J194"/>
    </sheetView>
  </sheetViews>
  <sheetFormatPr defaultRowHeight="15" x14ac:dyDescent="0.25"/>
  <cols>
    <col min="1" max="3" width="15.5703125" style="137" customWidth="1"/>
    <col min="4" max="4" width="18.28515625" style="137" customWidth="1"/>
    <col min="5" max="5" width="15.5703125" style="138" customWidth="1"/>
    <col min="6" max="6" width="16.7109375" style="137" customWidth="1"/>
    <col min="7" max="7" width="12.140625" customWidth="1"/>
  </cols>
  <sheetData>
    <row r="1" spans="1:7" ht="16.5" thickBot="1" x14ac:dyDescent="0.3">
      <c r="A1" s="301" t="s">
        <v>417</v>
      </c>
      <c r="B1" s="301"/>
      <c r="C1" s="301"/>
      <c r="D1" s="301"/>
      <c r="E1" s="301"/>
      <c r="F1" s="301"/>
    </row>
    <row r="2" spans="1:7" ht="45.75" thickBot="1" x14ac:dyDescent="0.3">
      <c r="A2" s="104" t="s">
        <v>175</v>
      </c>
      <c r="B2" s="40" t="s">
        <v>176</v>
      </c>
      <c r="C2" s="40" t="s">
        <v>177</v>
      </c>
      <c r="D2" s="40" t="s">
        <v>178</v>
      </c>
      <c r="E2" s="105" t="s">
        <v>179</v>
      </c>
      <c r="F2" s="106" t="s">
        <v>180</v>
      </c>
    </row>
    <row r="3" spans="1:7" ht="15.75" customHeight="1" x14ac:dyDescent="0.25">
      <c r="A3" s="298" t="s">
        <v>181</v>
      </c>
      <c r="B3" s="298" t="s">
        <v>182</v>
      </c>
      <c r="C3" s="298" t="s">
        <v>183</v>
      </c>
      <c r="D3" s="298" t="s">
        <v>184</v>
      </c>
      <c r="E3" s="107" t="s">
        <v>185</v>
      </c>
      <c r="F3" s="130">
        <v>6592729</v>
      </c>
      <c r="G3" s="139"/>
    </row>
    <row r="4" spans="1:7" ht="15.75" thickBot="1" x14ac:dyDescent="0.3">
      <c r="A4" s="299"/>
      <c r="B4" s="299"/>
      <c r="C4" s="299"/>
      <c r="D4" s="299"/>
      <c r="E4" s="108" t="s">
        <v>186</v>
      </c>
      <c r="F4" s="128">
        <v>5043689</v>
      </c>
      <c r="G4" s="139"/>
    </row>
    <row r="5" spans="1:7" x14ac:dyDescent="0.25">
      <c r="A5" s="299"/>
      <c r="B5" s="299"/>
      <c r="C5" s="304" t="s">
        <v>187</v>
      </c>
      <c r="D5" s="299"/>
      <c r="E5" s="107" t="s">
        <v>188</v>
      </c>
      <c r="F5" s="130">
        <v>2654573</v>
      </c>
      <c r="G5" s="139"/>
    </row>
    <row r="6" spans="1:7" x14ac:dyDescent="0.25">
      <c r="A6" s="299"/>
      <c r="B6" s="299"/>
      <c r="C6" s="305"/>
      <c r="D6" s="299"/>
      <c r="E6" s="109" t="s">
        <v>189</v>
      </c>
      <c r="F6" s="126">
        <v>2654573</v>
      </c>
      <c r="G6" s="139"/>
    </row>
    <row r="7" spans="1:7" x14ac:dyDescent="0.25">
      <c r="A7" s="299"/>
      <c r="B7" s="299"/>
      <c r="C7" s="305"/>
      <c r="D7" s="299"/>
      <c r="E7" s="109" t="s">
        <v>190</v>
      </c>
      <c r="F7" s="126">
        <v>2654573</v>
      </c>
      <c r="G7" s="139"/>
    </row>
    <row r="8" spans="1:7" x14ac:dyDescent="0.25">
      <c r="A8" s="299"/>
      <c r="B8" s="299"/>
      <c r="C8" s="305"/>
      <c r="D8" s="299"/>
      <c r="E8" s="109" t="s">
        <v>185</v>
      </c>
      <c r="F8" s="126">
        <v>15396524</v>
      </c>
      <c r="G8" s="139"/>
    </row>
    <row r="9" spans="1:7" x14ac:dyDescent="0.25">
      <c r="A9" s="299"/>
      <c r="B9" s="299"/>
      <c r="C9" s="305"/>
      <c r="D9" s="299"/>
      <c r="E9" s="109" t="s">
        <v>191</v>
      </c>
      <c r="F9" s="126">
        <v>1061829</v>
      </c>
      <c r="G9" s="139"/>
    </row>
    <row r="10" spans="1:7" x14ac:dyDescent="0.25">
      <c r="A10" s="299"/>
      <c r="B10" s="299"/>
      <c r="C10" s="305"/>
      <c r="D10" s="299"/>
      <c r="E10" s="109" t="s">
        <v>192</v>
      </c>
      <c r="F10" s="126">
        <v>1061829</v>
      </c>
      <c r="G10" s="139"/>
    </row>
    <row r="11" spans="1:7" ht="15.75" thickBot="1" x14ac:dyDescent="0.3">
      <c r="A11" s="299"/>
      <c r="B11" s="299"/>
      <c r="C11" s="306"/>
      <c r="D11" s="299"/>
      <c r="E11" s="108" t="s">
        <v>193</v>
      </c>
      <c r="F11" s="128">
        <v>1061829</v>
      </c>
      <c r="G11" s="139"/>
    </row>
    <row r="12" spans="1:7" ht="16.5" customHeight="1" x14ac:dyDescent="0.25">
      <c r="A12" s="299"/>
      <c r="B12" s="299"/>
      <c r="C12" s="298" t="s">
        <v>194</v>
      </c>
      <c r="D12" s="299"/>
      <c r="E12" s="107" t="s">
        <v>188</v>
      </c>
      <c r="F12" s="130">
        <v>7030124</v>
      </c>
      <c r="G12" s="139"/>
    </row>
    <row r="13" spans="1:7" x14ac:dyDescent="0.25">
      <c r="A13" s="299"/>
      <c r="B13" s="299"/>
      <c r="C13" s="299"/>
      <c r="D13" s="299"/>
      <c r="E13" s="109" t="s">
        <v>189</v>
      </c>
      <c r="F13" s="126">
        <v>12212667</v>
      </c>
      <c r="G13" s="139"/>
    </row>
    <row r="14" spans="1:7" x14ac:dyDescent="0.25">
      <c r="A14" s="299"/>
      <c r="B14" s="299"/>
      <c r="C14" s="299"/>
      <c r="D14" s="299"/>
      <c r="E14" s="109" t="s">
        <v>190</v>
      </c>
      <c r="F14" s="126">
        <v>3766441</v>
      </c>
      <c r="G14" s="139"/>
    </row>
    <row r="15" spans="1:7" x14ac:dyDescent="0.25">
      <c r="A15" s="299"/>
      <c r="B15" s="299"/>
      <c r="C15" s="299"/>
      <c r="D15" s="299"/>
      <c r="E15" s="109" t="s">
        <v>185</v>
      </c>
      <c r="F15" s="126">
        <v>4016160</v>
      </c>
      <c r="G15" s="139"/>
    </row>
    <row r="16" spans="1:7" x14ac:dyDescent="0.25">
      <c r="A16" s="299"/>
      <c r="B16" s="299"/>
      <c r="C16" s="299"/>
      <c r="D16" s="299"/>
      <c r="E16" s="109" t="s">
        <v>191</v>
      </c>
      <c r="F16" s="126">
        <v>5767090</v>
      </c>
      <c r="G16" s="139"/>
    </row>
    <row r="17" spans="1:7" x14ac:dyDescent="0.25">
      <c r="A17" s="299"/>
      <c r="B17" s="299"/>
      <c r="C17" s="299"/>
      <c r="D17" s="299"/>
      <c r="E17" s="109" t="s">
        <v>192</v>
      </c>
      <c r="F17" s="126">
        <v>10123179</v>
      </c>
      <c r="G17" s="139"/>
    </row>
    <row r="18" spans="1:7" x14ac:dyDescent="0.25">
      <c r="A18" s="299"/>
      <c r="B18" s="299"/>
      <c r="C18" s="299"/>
      <c r="D18" s="299"/>
      <c r="E18" s="109" t="s">
        <v>193</v>
      </c>
      <c r="F18" s="126">
        <v>3443043</v>
      </c>
      <c r="G18" s="139"/>
    </row>
    <row r="19" spans="1:7" x14ac:dyDescent="0.25">
      <c r="A19" s="299"/>
      <c r="B19" s="299"/>
      <c r="C19" s="299"/>
      <c r="D19" s="299"/>
      <c r="E19" s="109" t="s">
        <v>186</v>
      </c>
      <c r="F19" s="126">
        <v>4462399</v>
      </c>
      <c r="G19" s="139"/>
    </row>
    <row r="20" spans="1:7" x14ac:dyDescent="0.25">
      <c r="A20" s="299"/>
      <c r="B20" s="299"/>
      <c r="C20" s="299"/>
      <c r="D20" s="299"/>
      <c r="E20" s="109" t="s">
        <v>195</v>
      </c>
      <c r="F20" s="126">
        <v>5851120</v>
      </c>
      <c r="G20" s="139"/>
    </row>
    <row r="21" spans="1:7" x14ac:dyDescent="0.25">
      <c r="A21" s="299"/>
      <c r="B21" s="299"/>
      <c r="C21" s="299"/>
      <c r="D21" s="299"/>
      <c r="E21" s="109" t="s">
        <v>196</v>
      </c>
      <c r="F21" s="126">
        <v>8032320</v>
      </c>
      <c r="G21" s="139"/>
    </row>
    <row r="22" spans="1:7" ht="15.75" thickBot="1" x14ac:dyDescent="0.3">
      <c r="A22" s="299"/>
      <c r="B22" s="299"/>
      <c r="C22" s="300"/>
      <c r="D22" s="299"/>
      <c r="E22" s="108" t="s">
        <v>197</v>
      </c>
      <c r="F22" s="128">
        <v>4412399</v>
      </c>
      <c r="G22" s="139"/>
    </row>
    <row r="23" spans="1:7" ht="18.75" customHeight="1" x14ac:dyDescent="0.25">
      <c r="A23" s="299"/>
      <c r="B23" s="299"/>
      <c r="C23" s="298" t="s">
        <v>198</v>
      </c>
      <c r="D23" s="302"/>
      <c r="E23" s="107" t="s">
        <v>195</v>
      </c>
      <c r="F23" s="130">
        <v>109275</v>
      </c>
      <c r="G23" s="139"/>
    </row>
    <row r="24" spans="1:7" x14ac:dyDescent="0.25">
      <c r="A24" s="299"/>
      <c r="B24" s="299"/>
      <c r="C24" s="299"/>
      <c r="D24" s="302"/>
      <c r="E24" s="109" t="s">
        <v>196</v>
      </c>
      <c r="F24" s="126">
        <v>109275</v>
      </c>
      <c r="G24" s="139"/>
    </row>
    <row r="25" spans="1:7" x14ac:dyDescent="0.25">
      <c r="A25" s="299"/>
      <c r="B25" s="299"/>
      <c r="C25" s="299"/>
      <c r="D25" s="302"/>
      <c r="E25" s="109" t="s">
        <v>199</v>
      </c>
      <c r="F25" s="126">
        <v>607460</v>
      </c>
      <c r="G25" s="139"/>
    </row>
    <row r="26" spans="1:7" ht="15.75" thickBot="1" x14ac:dyDescent="0.3">
      <c r="A26" s="299"/>
      <c r="B26" s="299"/>
      <c r="C26" s="300"/>
      <c r="D26" s="302"/>
      <c r="E26" s="108" t="s">
        <v>200</v>
      </c>
      <c r="F26" s="128">
        <v>235819</v>
      </c>
      <c r="G26" s="139"/>
    </row>
    <row r="27" spans="1:7" x14ac:dyDescent="0.25">
      <c r="A27" s="299"/>
      <c r="B27" s="299"/>
      <c r="C27" s="298" t="s">
        <v>201</v>
      </c>
      <c r="D27" s="302"/>
      <c r="E27" s="107" t="s">
        <v>196</v>
      </c>
      <c r="F27" s="130">
        <v>50000</v>
      </c>
      <c r="G27" s="139"/>
    </row>
    <row r="28" spans="1:7" x14ac:dyDescent="0.25">
      <c r="A28" s="299"/>
      <c r="B28" s="299"/>
      <c r="C28" s="307"/>
      <c r="D28" s="302"/>
      <c r="E28" s="109" t="s">
        <v>197</v>
      </c>
      <c r="F28" s="126">
        <v>50000</v>
      </c>
      <c r="G28" s="139"/>
    </row>
    <row r="29" spans="1:7" x14ac:dyDescent="0.25">
      <c r="A29" s="299"/>
      <c r="B29" s="299"/>
      <c r="C29" s="307"/>
      <c r="D29" s="302"/>
      <c r="E29" s="109" t="s">
        <v>202</v>
      </c>
      <c r="F29" s="126">
        <v>892980</v>
      </c>
      <c r="G29" s="139"/>
    </row>
    <row r="30" spans="1:7" x14ac:dyDescent="0.25">
      <c r="A30" s="299"/>
      <c r="B30" s="299"/>
      <c r="C30" s="307"/>
      <c r="D30" s="302"/>
      <c r="E30" s="109" t="s">
        <v>199</v>
      </c>
      <c r="F30" s="126">
        <v>58900</v>
      </c>
      <c r="G30" s="139"/>
    </row>
    <row r="31" spans="1:7" ht="15.75" thickBot="1" x14ac:dyDescent="0.3">
      <c r="A31" s="299"/>
      <c r="B31" s="299"/>
      <c r="C31" s="308"/>
      <c r="D31" s="303"/>
      <c r="E31" s="110" t="s">
        <v>200</v>
      </c>
      <c r="F31" s="132">
        <v>37120</v>
      </c>
      <c r="G31" s="139"/>
    </row>
    <row r="32" spans="1:7" x14ac:dyDescent="0.25">
      <c r="A32" s="299"/>
      <c r="B32" s="299"/>
      <c r="C32" s="298" t="s">
        <v>411</v>
      </c>
      <c r="D32" s="295" t="s">
        <v>412</v>
      </c>
      <c r="E32" s="111" t="s">
        <v>202</v>
      </c>
      <c r="F32" s="124">
        <v>1132560</v>
      </c>
      <c r="G32" s="139"/>
    </row>
    <row r="33" spans="1:7" x14ac:dyDescent="0.25">
      <c r="A33" s="299"/>
      <c r="B33" s="299"/>
      <c r="C33" s="299"/>
      <c r="D33" s="296"/>
      <c r="E33" s="109" t="s">
        <v>199</v>
      </c>
      <c r="F33" s="126">
        <v>522720</v>
      </c>
      <c r="G33" s="139"/>
    </row>
    <row r="34" spans="1:7" ht="15.75" thickBot="1" x14ac:dyDescent="0.3">
      <c r="A34" s="300"/>
      <c r="B34" s="300"/>
      <c r="C34" s="300"/>
      <c r="D34" s="297"/>
      <c r="E34" s="108" t="s">
        <v>200</v>
      </c>
      <c r="F34" s="128">
        <v>522720</v>
      </c>
      <c r="G34" s="139"/>
    </row>
    <row r="35" spans="1:7" x14ac:dyDescent="0.25">
      <c r="A35" s="298" t="s">
        <v>203</v>
      </c>
      <c r="B35" s="298" t="s">
        <v>182</v>
      </c>
      <c r="C35" s="298" t="s">
        <v>204</v>
      </c>
      <c r="D35" s="295" t="s">
        <v>205</v>
      </c>
      <c r="E35" s="129" t="s">
        <v>206</v>
      </c>
      <c r="F35" s="130">
        <v>36947827</v>
      </c>
      <c r="G35" s="139"/>
    </row>
    <row r="36" spans="1:7" ht="15.75" thickBot="1" x14ac:dyDescent="0.3">
      <c r="A36" s="299"/>
      <c r="B36" s="299"/>
      <c r="C36" s="300"/>
      <c r="D36" s="296"/>
      <c r="E36" s="131" t="s">
        <v>207</v>
      </c>
      <c r="F36" s="132">
        <v>2981400</v>
      </c>
      <c r="G36" s="139"/>
    </row>
    <row r="37" spans="1:7" x14ac:dyDescent="0.25">
      <c r="A37" s="299"/>
      <c r="B37" s="299"/>
      <c r="C37" s="298" t="s">
        <v>208</v>
      </c>
      <c r="D37" s="296"/>
      <c r="E37" s="123" t="s">
        <v>206</v>
      </c>
      <c r="F37" s="124">
        <v>10402500</v>
      </c>
      <c r="G37" s="139"/>
    </row>
    <row r="38" spans="1:7" ht="15.75" thickBot="1" x14ac:dyDescent="0.3">
      <c r="A38" s="299"/>
      <c r="B38" s="299"/>
      <c r="C38" s="300"/>
      <c r="D38" s="296"/>
      <c r="E38" s="127" t="s">
        <v>207</v>
      </c>
      <c r="F38" s="128">
        <v>855000</v>
      </c>
      <c r="G38" s="139"/>
    </row>
    <row r="39" spans="1:7" ht="15.75" thickBot="1" x14ac:dyDescent="0.3">
      <c r="A39" s="299"/>
      <c r="B39" s="299"/>
      <c r="C39" s="112" t="s">
        <v>209</v>
      </c>
      <c r="D39" s="296"/>
      <c r="E39" s="134" t="s">
        <v>210</v>
      </c>
      <c r="F39" s="135">
        <v>13427400</v>
      </c>
      <c r="G39" s="139"/>
    </row>
    <row r="40" spans="1:7" ht="15.75" thickBot="1" x14ac:dyDescent="0.3">
      <c r="A40" s="299"/>
      <c r="B40" s="299"/>
      <c r="C40" s="114" t="s">
        <v>211</v>
      </c>
      <c r="D40" s="297"/>
      <c r="E40" s="134" t="s">
        <v>212</v>
      </c>
      <c r="F40" s="135">
        <v>9750000</v>
      </c>
      <c r="G40" s="139"/>
    </row>
    <row r="41" spans="1:7" ht="15.75" thickBot="1" x14ac:dyDescent="0.3">
      <c r="A41" s="299"/>
      <c r="B41" s="299"/>
      <c r="C41" s="115" t="s">
        <v>213</v>
      </c>
      <c r="D41" s="295" t="s">
        <v>214</v>
      </c>
      <c r="E41" s="161" t="s">
        <v>215</v>
      </c>
      <c r="F41" s="162">
        <v>7800000</v>
      </c>
      <c r="G41" s="139"/>
    </row>
    <row r="42" spans="1:7" x14ac:dyDescent="0.25">
      <c r="A42" s="299"/>
      <c r="B42" s="299"/>
      <c r="C42" s="298" t="s">
        <v>216</v>
      </c>
      <c r="D42" s="296"/>
      <c r="E42" s="123" t="s">
        <v>188</v>
      </c>
      <c r="F42" s="124">
        <v>19890000</v>
      </c>
      <c r="G42" s="139"/>
    </row>
    <row r="43" spans="1:7" x14ac:dyDescent="0.25">
      <c r="A43" s="299"/>
      <c r="B43" s="299"/>
      <c r="C43" s="299"/>
      <c r="D43" s="296"/>
      <c r="E43" s="125" t="s">
        <v>189</v>
      </c>
      <c r="F43" s="126">
        <v>19890000</v>
      </c>
      <c r="G43" s="139"/>
    </row>
    <row r="44" spans="1:7" x14ac:dyDescent="0.25">
      <c r="A44" s="299"/>
      <c r="B44" s="299"/>
      <c r="C44" s="299"/>
      <c r="D44" s="296"/>
      <c r="E44" s="125" t="s">
        <v>191</v>
      </c>
      <c r="F44" s="126">
        <v>8872500</v>
      </c>
      <c r="G44" s="139"/>
    </row>
    <row r="45" spans="1:7" ht="15.75" thickBot="1" x14ac:dyDescent="0.3">
      <c r="A45" s="299"/>
      <c r="B45" s="299"/>
      <c r="C45" s="300"/>
      <c r="D45" s="296"/>
      <c r="E45" s="127" t="s">
        <v>192</v>
      </c>
      <c r="F45" s="128">
        <v>8872500</v>
      </c>
      <c r="G45" s="139"/>
    </row>
    <row r="46" spans="1:7" ht="15.75" thickBot="1" x14ac:dyDescent="0.3">
      <c r="A46" s="299"/>
      <c r="B46" s="299"/>
      <c r="C46" s="115" t="s">
        <v>217</v>
      </c>
      <c r="D46" s="296"/>
      <c r="E46" s="134" t="s">
        <v>218</v>
      </c>
      <c r="F46" s="135">
        <v>16875873</v>
      </c>
      <c r="G46" s="139"/>
    </row>
    <row r="47" spans="1:7" x14ac:dyDescent="0.25">
      <c r="A47" s="299"/>
      <c r="B47" s="299"/>
      <c r="C47" s="298" t="s">
        <v>219</v>
      </c>
      <c r="D47" s="296"/>
      <c r="E47" s="111" t="s">
        <v>215</v>
      </c>
      <c r="F47" s="124">
        <v>1143450</v>
      </c>
      <c r="G47" s="139"/>
    </row>
    <row r="48" spans="1:7" x14ac:dyDescent="0.25">
      <c r="A48" s="299"/>
      <c r="B48" s="299"/>
      <c r="C48" s="299"/>
      <c r="D48" s="296"/>
      <c r="E48" s="109" t="s">
        <v>220</v>
      </c>
      <c r="F48" s="126">
        <v>2232450</v>
      </c>
      <c r="G48" s="139"/>
    </row>
    <row r="49" spans="1:7" x14ac:dyDescent="0.25">
      <c r="A49" s="299"/>
      <c r="B49" s="299"/>
      <c r="C49" s="299"/>
      <c r="D49" s="296"/>
      <c r="E49" s="109" t="s">
        <v>221</v>
      </c>
      <c r="F49" s="126">
        <v>1143450</v>
      </c>
      <c r="G49" s="139"/>
    </row>
    <row r="50" spans="1:7" x14ac:dyDescent="0.25">
      <c r="A50" s="299"/>
      <c r="B50" s="299"/>
      <c r="C50" s="299"/>
      <c r="D50" s="296"/>
      <c r="E50" s="109" t="s">
        <v>199</v>
      </c>
      <c r="F50" s="126">
        <v>435600</v>
      </c>
      <c r="G50" s="139"/>
    </row>
    <row r="51" spans="1:7" ht="15.75" thickBot="1" x14ac:dyDescent="0.3">
      <c r="A51" s="300"/>
      <c r="B51" s="300"/>
      <c r="C51" s="300"/>
      <c r="D51" s="297"/>
      <c r="E51" s="108" t="s">
        <v>200</v>
      </c>
      <c r="F51" s="128">
        <v>490050</v>
      </c>
      <c r="G51" s="139"/>
    </row>
    <row r="52" spans="1:7" x14ac:dyDescent="0.25">
      <c r="A52" s="298" t="s">
        <v>222</v>
      </c>
      <c r="B52" s="298" t="s">
        <v>223</v>
      </c>
      <c r="C52" s="298" t="s">
        <v>224</v>
      </c>
      <c r="D52" s="295" t="s">
        <v>225</v>
      </c>
      <c r="E52" s="107" t="s">
        <v>226</v>
      </c>
      <c r="F52" s="130">
        <v>12165860</v>
      </c>
      <c r="G52" s="139"/>
    </row>
    <row r="53" spans="1:7" x14ac:dyDescent="0.25">
      <c r="A53" s="299"/>
      <c r="B53" s="299"/>
      <c r="C53" s="299"/>
      <c r="D53" s="296"/>
      <c r="E53" s="109" t="s">
        <v>227</v>
      </c>
      <c r="F53" s="126">
        <v>12801390</v>
      </c>
      <c r="G53" s="139"/>
    </row>
    <row r="54" spans="1:7" ht="15.75" thickBot="1" x14ac:dyDescent="0.3">
      <c r="A54" s="299"/>
      <c r="B54" s="299"/>
      <c r="C54" s="300"/>
      <c r="D54" s="296"/>
      <c r="E54" s="108" t="s">
        <v>228</v>
      </c>
      <c r="F54" s="128">
        <v>14980350</v>
      </c>
      <c r="G54" s="139"/>
    </row>
    <row r="55" spans="1:7" x14ac:dyDescent="0.25">
      <c r="A55" s="299"/>
      <c r="B55" s="299"/>
      <c r="C55" s="298" t="s">
        <v>229</v>
      </c>
      <c r="D55" s="296"/>
      <c r="E55" s="107" t="s">
        <v>230</v>
      </c>
      <c r="F55" s="130">
        <v>1561734</v>
      </c>
      <c r="G55" s="139"/>
    </row>
    <row r="56" spans="1:7" x14ac:dyDescent="0.25">
      <c r="A56" s="299"/>
      <c r="B56" s="299"/>
      <c r="C56" s="299"/>
      <c r="D56" s="296"/>
      <c r="E56" s="109" t="s">
        <v>226</v>
      </c>
      <c r="F56" s="126">
        <v>31437402</v>
      </c>
      <c r="G56" s="139"/>
    </row>
    <row r="57" spans="1:7" x14ac:dyDescent="0.25">
      <c r="A57" s="299"/>
      <c r="B57" s="299"/>
      <c r="C57" s="299"/>
      <c r="D57" s="296"/>
      <c r="E57" s="109" t="s">
        <v>227</v>
      </c>
      <c r="F57" s="126">
        <v>905544</v>
      </c>
      <c r="G57" s="139"/>
    </row>
    <row r="58" spans="1:7" ht="15.75" thickBot="1" x14ac:dyDescent="0.3">
      <c r="A58" s="299"/>
      <c r="B58" s="299"/>
      <c r="C58" s="300"/>
      <c r="D58" s="296"/>
      <c r="E58" s="108" t="s">
        <v>228</v>
      </c>
      <c r="F58" s="128">
        <v>4527720</v>
      </c>
      <c r="G58" s="139"/>
    </row>
    <row r="59" spans="1:7" x14ac:dyDescent="0.25">
      <c r="A59" s="299"/>
      <c r="B59" s="299"/>
      <c r="C59" s="298" t="s">
        <v>231</v>
      </c>
      <c r="D59" s="296"/>
      <c r="E59" s="107" t="s">
        <v>230</v>
      </c>
      <c r="F59" s="130">
        <v>528266</v>
      </c>
      <c r="G59" s="139"/>
    </row>
    <row r="60" spans="1:7" x14ac:dyDescent="0.25">
      <c r="A60" s="299"/>
      <c r="B60" s="299"/>
      <c r="C60" s="299"/>
      <c r="D60" s="296"/>
      <c r="E60" s="109" t="s">
        <v>226</v>
      </c>
      <c r="F60" s="126">
        <v>10633898</v>
      </c>
      <c r="G60" s="139"/>
    </row>
    <row r="61" spans="1:7" x14ac:dyDescent="0.25">
      <c r="A61" s="299"/>
      <c r="B61" s="299"/>
      <c r="C61" s="299"/>
      <c r="D61" s="296"/>
      <c r="E61" s="109" t="s">
        <v>227</v>
      </c>
      <c r="F61" s="126">
        <v>306306</v>
      </c>
      <c r="G61" s="139"/>
    </row>
    <row r="62" spans="1:7" ht="15.75" thickBot="1" x14ac:dyDescent="0.3">
      <c r="A62" s="299"/>
      <c r="B62" s="299"/>
      <c r="C62" s="300"/>
      <c r="D62" s="297"/>
      <c r="E62" s="108" t="s">
        <v>228</v>
      </c>
      <c r="F62" s="128">
        <v>1531530</v>
      </c>
      <c r="G62" s="139"/>
    </row>
    <row r="63" spans="1:7" x14ac:dyDescent="0.25">
      <c r="A63" s="299"/>
      <c r="B63" s="299"/>
      <c r="C63" s="298" t="s">
        <v>232</v>
      </c>
      <c r="D63" s="295" t="s">
        <v>233</v>
      </c>
      <c r="E63" s="107" t="s">
        <v>228</v>
      </c>
      <c r="F63" s="276">
        <v>2920000</v>
      </c>
      <c r="G63" s="139"/>
    </row>
    <row r="64" spans="1:7" x14ac:dyDescent="0.25">
      <c r="A64" s="299"/>
      <c r="B64" s="299"/>
      <c r="C64" s="299"/>
      <c r="D64" s="296"/>
      <c r="E64" s="109" t="s">
        <v>234</v>
      </c>
      <c r="F64" s="277">
        <v>6400000</v>
      </c>
      <c r="G64" s="139"/>
    </row>
    <row r="65" spans="1:7" x14ac:dyDescent="0.25">
      <c r="A65" s="299"/>
      <c r="B65" s="299"/>
      <c r="C65" s="299"/>
      <c r="D65" s="296"/>
      <c r="E65" s="109" t="s">
        <v>235</v>
      </c>
      <c r="F65" s="277">
        <v>4200000</v>
      </c>
      <c r="G65" s="139"/>
    </row>
    <row r="66" spans="1:7" x14ac:dyDescent="0.25">
      <c r="A66" s="299"/>
      <c r="B66" s="299"/>
      <c r="C66" s="299"/>
      <c r="D66" s="296"/>
      <c r="E66" s="109" t="s">
        <v>236</v>
      </c>
      <c r="F66" s="277">
        <v>2080000</v>
      </c>
      <c r="G66" s="139"/>
    </row>
    <row r="67" spans="1:7" x14ac:dyDescent="0.25">
      <c r="A67" s="299"/>
      <c r="B67" s="299"/>
      <c r="C67" s="299"/>
      <c r="D67" s="296"/>
      <c r="E67" s="109" t="s">
        <v>237</v>
      </c>
      <c r="F67" s="277">
        <v>20000000</v>
      </c>
      <c r="G67" s="139"/>
    </row>
    <row r="68" spans="1:7" ht="15.75" thickBot="1" x14ac:dyDescent="0.3">
      <c r="A68" s="299"/>
      <c r="B68" s="299"/>
      <c r="C68" s="300"/>
      <c r="D68" s="296"/>
      <c r="E68" s="108" t="s">
        <v>238</v>
      </c>
      <c r="F68" s="278">
        <v>4400000</v>
      </c>
      <c r="G68" s="139"/>
    </row>
    <row r="69" spans="1:7" x14ac:dyDescent="0.25">
      <c r="A69" s="299"/>
      <c r="B69" s="299"/>
      <c r="C69" s="298" t="s">
        <v>239</v>
      </c>
      <c r="D69" s="296"/>
      <c r="E69" s="107" t="s">
        <v>228</v>
      </c>
      <c r="F69" s="276">
        <v>730000</v>
      </c>
      <c r="G69" s="139"/>
    </row>
    <row r="70" spans="1:7" x14ac:dyDescent="0.25">
      <c r="A70" s="299"/>
      <c r="B70" s="299"/>
      <c r="C70" s="299"/>
      <c r="D70" s="296"/>
      <c r="E70" s="109" t="s">
        <v>234</v>
      </c>
      <c r="F70" s="277">
        <v>1600000</v>
      </c>
      <c r="G70" s="139"/>
    </row>
    <row r="71" spans="1:7" x14ac:dyDescent="0.25">
      <c r="A71" s="299"/>
      <c r="B71" s="299"/>
      <c r="C71" s="299"/>
      <c r="D71" s="296"/>
      <c r="E71" s="109" t="s">
        <v>235</v>
      </c>
      <c r="F71" s="277">
        <v>1050000</v>
      </c>
      <c r="G71" s="139"/>
    </row>
    <row r="72" spans="1:7" x14ac:dyDescent="0.25">
      <c r="A72" s="299"/>
      <c r="B72" s="299"/>
      <c r="C72" s="299"/>
      <c r="D72" s="296"/>
      <c r="E72" s="109" t="s">
        <v>236</v>
      </c>
      <c r="F72" s="277">
        <v>520000</v>
      </c>
      <c r="G72" s="139"/>
    </row>
    <row r="73" spans="1:7" x14ac:dyDescent="0.25">
      <c r="A73" s="299"/>
      <c r="B73" s="299"/>
      <c r="C73" s="299"/>
      <c r="D73" s="296"/>
      <c r="E73" s="109" t="s">
        <v>237</v>
      </c>
      <c r="F73" s="277">
        <v>5000000</v>
      </c>
      <c r="G73" s="139"/>
    </row>
    <row r="74" spans="1:7" ht="15.75" thickBot="1" x14ac:dyDescent="0.3">
      <c r="A74" s="299"/>
      <c r="B74" s="299"/>
      <c r="C74" s="300"/>
      <c r="D74" s="297"/>
      <c r="E74" s="108" t="s">
        <v>238</v>
      </c>
      <c r="F74" s="278">
        <v>1100000</v>
      </c>
      <c r="G74" s="139"/>
    </row>
    <row r="75" spans="1:7" x14ac:dyDescent="0.25">
      <c r="A75" s="299"/>
      <c r="B75" s="299"/>
      <c r="C75" s="298" t="s">
        <v>240</v>
      </c>
      <c r="D75" s="295" t="s">
        <v>241</v>
      </c>
      <c r="E75" s="107" t="s">
        <v>230</v>
      </c>
      <c r="F75" s="276">
        <v>630549</v>
      </c>
      <c r="G75" s="139"/>
    </row>
    <row r="76" spans="1:7" x14ac:dyDescent="0.25">
      <c r="A76" s="299"/>
      <c r="B76" s="299"/>
      <c r="C76" s="299"/>
      <c r="D76" s="296"/>
      <c r="E76" s="109" t="s">
        <v>242</v>
      </c>
      <c r="F76" s="277">
        <v>10719341</v>
      </c>
      <c r="G76" s="139"/>
    </row>
    <row r="77" spans="1:7" x14ac:dyDescent="0.25">
      <c r="A77" s="299"/>
      <c r="B77" s="299"/>
      <c r="C77" s="299"/>
      <c r="D77" s="296"/>
      <c r="E77" s="109" t="s">
        <v>243</v>
      </c>
      <c r="F77" s="277">
        <v>3152747</v>
      </c>
      <c r="G77" s="139"/>
    </row>
    <row r="78" spans="1:7" x14ac:dyDescent="0.25">
      <c r="A78" s="299"/>
      <c r="B78" s="299"/>
      <c r="C78" s="299"/>
      <c r="D78" s="296"/>
      <c r="E78" s="109" t="s">
        <v>244</v>
      </c>
      <c r="F78" s="277">
        <v>848089</v>
      </c>
      <c r="G78" s="139"/>
    </row>
    <row r="79" spans="1:7" x14ac:dyDescent="0.25">
      <c r="A79" s="299"/>
      <c r="B79" s="299"/>
      <c r="C79" s="299"/>
      <c r="D79" s="296"/>
      <c r="E79" s="109" t="s">
        <v>245</v>
      </c>
      <c r="F79" s="277">
        <v>198623</v>
      </c>
      <c r="G79" s="139"/>
    </row>
    <row r="80" spans="1:7" ht="15.75" thickBot="1" x14ac:dyDescent="0.3">
      <c r="A80" s="299"/>
      <c r="B80" s="299"/>
      <c r="C80" s="300"/>
      <c r="D80" s="296"/>
      <c r="E80" s="110" t="s">
        <v>246</v>
      </c>
      <c r="F80" s="279">
        <v>1664651</v>
      </c>
      <c r="G80" s="139"/>
    </row>
    <row r="81" spans="1:7" x14ac:dyDescent="0.25">
      <c r="A81" s="299"/>
      <c r="B81" s="299"/>
      <c r="C81" s="298" t="s">
        <v>247</v>
      </c>
      <c r="D81" s="296"/>
      <c r="E81" s="111" t="s">
        <v>230</v>
      </c>
      <c r="F81" s="280">
        <v>549451</v>
      </c>
      <c r="G81" s="139"/>
    </row>
    <row r="82" spans="1:7" x14ac:dyDescent="0.25">
      <c r="A82" s="299"/>
      <c r="B82" s="299"/>
      <c r="C82" s="299"/>
      <c r="D82" s="296"/>
      <c r="E82" s="109" t="s">
        <v>242</v>
      </c>
      <c r="F82" s="277">
        <v>9340659</v>
      </c>
      <c r="G82" s="139"/>
    </row>
    <row r="83" spans="1:7" x14ac:dyDescent="0.25">
      <c r="A83" s="299"/>
      <c r="B83" s="299"/>
      <c r="C83" s="299"/>
      <c r="D83" s="296"/>
      <c r="E83" s="109" t="s">
        <v>243</v>
      </c>
      <c r="F83" s="277">
        <v>2747253</v>
      </c>
      <c r="G83" s="139"/>
    </row>
    <row r="84" spans="1:7" x14ac:dyDescent="0.25">
      <c r="A84" s="299"/>
      <c r="B84" s="299"/>
      <c r="C84" s="299"/>
      <c r="D84" s="296"/>
      <c r="E84" s="109" t="s">
        <v>244</v>
      </c>
      <c r="F84" s="277">
        <v>739011</v>
      </c>
      <c r="G84" s="139"/>
    </row>
    <row r="85" spans="1:7" x14ac:dyDescent="0.25">
      <c r="A85" s="299"/>
      <c r="B85" s="299"/>
      <c r="C85" s="299"/>
      <c r="D85" s="296"/>
      <c r="E85" s="109" t="s">
        <v>245</v>
      </c>
      <c r="F85" s="277">
        <v>173077</v>
      </c>
      <c r="G85" s="139"/>
    </row>
    <row r="86" spans="1:7" ht="15.75" thickBot="1" x14ac:dyDescent="0.3">
      <c r="A86" s="299"/>
      <c r="B86" s="299"/>
      <c r="C86" s="300"/>
      <c r="D86" s="296"/>
      <c r="E86" s="110" t="s">
        <v>246</v>
      </c>
      <c r="F86" s="279">
        <v>1450549</v>
      </c>
      <c r="G86" s="139"/>
    </row>
    <row r="87" spans="1:7" x14ac:dyDescent="0.25">
      <c r="A87" s="299"/>
      <c r="B87" s="299"/>
      <c r="C87" s="298" t="s">
        <v>248</v>
      </c>
      <c r="D87" s="296"/>
      <c r="E87" s="111" t="s">
        <v>244</v>
      </c>
      <c r="F87" s="124">
        <v>11658400</v>
      </c>
      <c r="G87" s="139"/>
    </row>
    <row r="88" spans="1:7" x14ac:dyDescent="0.25">
      <c r="A88" s="299"/>
      <c r="B88" s="299"/>
      <c r="C88" s="299"/>
      <c r="D88" s="296"/>
      <c r="E88" s="109" t="s">
        <v>245</v>
      </c>
      <c r="F88" s="126">
        <v>2076800</v>
      </c>
      <c r="G88" s="139"/>
    </row>
    <row r="89" spans="1:7" ht="15.75" thickBot="1" x14ac:dyDescent="0.3">
      <c r="A89" s="299"/>
      <c r="B89" s="299"/>
      <c r="C89" s="300"/>
      <c r="D89" s="297"/>
      <c r="E89" s="108" t="s">
        <v>246</v>
      </c>
      <c r="F89" s="128">
        <v>12460800</v>
      </c>
      <c r="G89" s="139"/>
    </row>
    <row r="90" spans="1:7" x14ac:dyDescent="0.25">
      <c r="A90" s="299"/>
      <c r="B90" s="299"/>
      <c r="C90" s="298" t="s">
        <v>249</v>
      </c>
      <c r="D90" s="295" t="s">
        <v>250</v>
      </c>
      <c r="E90" s="117" t="s">
        <v>251</v>
      </c>
      <c r="F90" s="130">
        <v>2737762</v>
      </c>
      <c r="G90" s="139"/>
    </row>
    <row r="91" spans="1:7" x14ac:dyDescent="0.25">
      <c r="A91" s="299"/>
      <c r="B91" s="299"/>
      <c r="C91" s="299"/>
      <c r="D91" s="296"/>
      <c r="E91" s="118" t="s">
        <v>252</v>
      </c>
      <c r="F91" s="126">
        <v>2398252</v>
      </c>
      <c r="G91" s="139"/>
    </row>
    <row r="92" spans="1:7" ht="15.75" thickBot="1" x14ac:dyDescent="0.3">
      <c r="A92" s="299"/>
      <c r="B92" s="299"/>
      <c r="C92" s="300"/>
      <c r="D92" s="296"/>
      <c r="E92" s="119" t="s">
        <v>253</v>
      </c>
      <c r="F92" s="128">
        <v>14863986</v>
      </c>
      <c r="G92" s="139"/>
    </row>
    <row r="93" spans="1:7" x14ac:dyDescent="0.25">
      <c r="A93" s="299"/>
      <c r="B93" s="299"/>
      <c r="C93" s="298" t="s">
        <v>254</v>
      </c>
      <c r="D93" s="296"/>
      <c r="E93" s="117" t="s">
        <v>251</v>
      </c>
      <c r="F93" s="130">
        <v>1275797</v>
      </c>
      <c r="G93" s="139"/>
    </row>
    <row r="94" spans="1:7" ht="15.75" thickBot="1" x14ac:dyDescent="0.3">
      <c r="A94" s="299"/>
      <c r="B94" s="299"/>
      <c r="C94" s="300"/>
      <c r="D94" s="296"/>
      <c r="E94" s="119" t="s">
        <v>253</v>
      </c>
      <c r="F94" s="128">
        <v>8044203</v>
      </c>
      <c r="G94" s="139"/>
    </row>
    <row r="95" spans="1:7" x14ac:dyDescent="0.25">
      <c r="A95" s="299"/>
      <c r="B95" s="299"/>
      <c r="C95" s="298" t="s">
        <v>255</v>
      </c>
      <c r="D95" s="296"/>
      <c r="E95" s="117" t="s">
        <v>251</v>
      </c>
      <c r="F95" s="130">
        <v>684441</v>
      </c>
      <c r="G95" s="139"/>
    </row>
    <row r="96" spans="1:7" x14ac:dyDescent="0.25">
      <c r="A96" s="299"/>
      <c r="B96" s="299"/>
      <c r="C96" s="299"/>
      <c r="D96" s="296"/>
      <c r="E96" s="118" t="s">
        <v>252</v>
      </c>
      <c r="F96" s="126">
        <v>601748</v>
      </c>
      <c r="G96" s="139"/>
    </row>
    <row r="97" spans="1:7" ht="15.75" thickBot="1" x14ac:dyDescent="0.3">
      <c r="A97" s="300"/>
      <c r="B97" s="300"/>
      <c r="C97" s="300"/>
      <c r="D97" s="297"/>
      <c r="E97" s="119" t="s">
        <v>253</v>
      </c>
      <c r="F97" s="128">
        <v>3713811</v>
      </c>
      <c r="G97" s="139"/>
    </row>
    <row r="98" spans="1:7" x14ac:dyDescent="0.25">
      <c r="A98" s="298" t="s">
        <v>256</v>
      </c>
      <c r="B98" s="298" t="s">
        <v>223</v>
      </c>
      <c r="C98" s="298" t="s">
        <v>257</v>
      </c>
      <c r="D98" s="295" t="s">
        <v>258</v>
      </c>
      <c r="E98" s="117" t="s">
        <v>259</v>
      </c>
      <c r="F98" s="130">
        <v>14678796</v>
      </c>
      <c r="G98" s="139"/>
    </row>
    <row r="99" spans="1:7" ht="15.75" thickBot="1" x14ac:dyDescent="0.3">
      <c r="A99" s="299"/>
      <c r="B99" s="299"/>
      <c r="C99" s="300"/>
      <c r="D99" s="296"/>
      <c r="E99" s="119" t="s">
        <v>260</v>
      </c>
      <c r="F99" s="128">
        <v>22018195</v>
      </c>
      <c r="G99" s="139"/>
    </row>
    <row r="100" spans="1:7" x14ac:dyDescent="0.25">
      <c r="A100" s="299"/>
      <c r="B100" s="299"/>
      <c r="C100" s="298" t="s">
        <v>261</v>
      </c>
      <c r="D100" s="296"/>
      <c r="E100" s="117" t="s">
        <v>262</v>
      </c>
      <c r="F100" s="130">
        <v>4177909</v>
      </c>
      <c r="G100" s="139"/>
    </row>
    <row r="101" spans="1:7" ht="15.75" thickBot="1" x14ac:dyDescent="0.3">
      <c r="A101" s="299"/>
      <c r="B101" s="299"/>
      <c r="C101" s="300"/>
      <c r="D101" s="296"/>
      <c r="E101" s="119" t="s">
        <v>263</v>
      </c>
      <c r="F101" s="128">
        <v>16711634</v>
      </c>
      <c r="G101" s="139"/>
    </row>
    <row r="102" spans="1:7" x14ac:dyDescent="0.25">
      <c r="A102" s="299"/>
      <c r="B102" s="299"/>
      <c r="C102" s="298" t="s">
        <v>264</v>
      </c>
      <c r="D102" s="296"/>
      <c r="E102" s="117" t="s">
        <v>262</v>
      </c>
      <c r="F102" s="130">
        <v>617124</v>
      </c>
      <c r="G102" s="139"/>
    </row>
    <row r="103" spans="1:7" x14ac:dyDescent="0.25">
      <c r="A103" s="299"/>
      <c r="B103" s="299"/>
      <c r="C103" s="299"/>
      <c r="D103" s="296"/>
      <c r="E103" s="118" t="s">
        <v>263</v>
      </c>
      <c r="F103" s="126">
        <v>7445640</v>
      </c>
      <c r="G103" s="139"/>
    </row>
    <row r="104" spans="1:7" x14ac:dyDescent="0.25">
      <c r="A104" s="299"/>
      <c r="B104" s="299"/>
      <c r="C104" s="299"/>
      <c r="D104" s="296"/>
      <c r="E104" s="118" t="s">
        <v>265</v>
      </c>
      <c r="F104" s="126">
        <v>2813142</v>
      </c>
      <c r="G104" s="139"/>
    </row>
    <row r="105" spans="1:7" x14ac:dyDescent="0.25">
      <c r="A105" s="299"/>
      <c r="B105" s="299"/>
      <c r="C105" s="299"/>
      <c r="D105" s="296"/>
      <c r="E105" s="118" t="s">
        <v>259</v>
      </c>
      <c r="F105" s="126">
        <v>5195199</v>
      </c>
      <c r="G105" s="139"/>
    </row>
    <row r="106" spans="1:7" ht="15.75" thickBot="1" x14ac:dyDescent="0.3">
      <c r="A106" s="299"/>
      <c r="B106" s="299"/>
      <c r="C106" s="300"/>
      <c r="D106" s="296"/>
      <c r="E106" s="119" t="s">
        <v>260</v>
      </c>
      <c r="F106" s="128">
        <v>19148084</v>
      </c>
      <c r="G106" s="139"/>
    </row>
    <row r="107" spans="1:7" x14ac:dyDescent="0.25">
      <c r="A107" s="299"/>
      <c r="B107" s="299"/>
      <c r="C107" s="298" t="s">
        <v>266</v>
      </c>
      <c r="D107" s="296"/>
      <c r="E107" s="117" t="s">
        <v>262</v>
      </c>
      <c r="F107" s="130">
        <v>175224</v>
      </c>
      <c r="G107" s="139"/>
    </row>
    <row r="108" spans="1:7" x14ac:dyDescent="0.25">
      <c r="A108" s="299"/>
      <c r="B108" s="299"/>
      <c r="C108" s="299"/>
      <c r="D108" s="296"/>
      <c r="E108" s="118" t="s">
        <v>263</v>
      </c>
      <c r="F108" s="126">
        <v>2114086</v>
      </c>
      <c r="G108" s="139"/>
    </row>
    <row r="109" spans="1:7" x14ac:dyDescent="0.25">
      <c r="A109" s="299"/>
      <c r="B109" s="299"/>
      <c r="C109" s="299"/>
      <c r="D109" s="296"/>
      <c r="E109" s="118" t="s">
        <v>265</v>
      </c>
      <c r="F109" s="126">
        <v>798753</v>
      </c>
      <c r="G109" s="139"/>
    </row>
    <row r="110" spans="1:7" x14ac:dyDescent="0.25">
      <c r="A110" s="299"/>
      <c r="B110" s="299"/>
      <c r="C110" s="299"/>
      <c r="D110" s="296"/>
      <c r="E110" s="118" t="s">
        <v>259</v>
      </c>
      <c r="F110" s="126">
        <v>1475105</v>
      </c>
      <c r="G110" s="139"/>
    </row>
    <row r="111" spans="1:7" ht="15.75" thickBot="1" x14ac:dyDescent="0.3">
      <c r="A111" s="299"/>
      <c r="B111" s="299"/>
      <c r="C111" s="299"/>
      <c r="D111" s="296"/>
      <c r="E111" s="119" t="s">
        <v>260</v>
      </c>
      <c r="F111" s="128">
        <v>5436832</v>
      </c>
      <c r="G111" s="139"/>
    </row>
    <row r="112" spans="1:7" x14ac:dyDescent="0.25">
      <c r="A112" s="299"/>
      <c r="B112" s="299"/>
      <c r="C112" s="298" t="s">
        <v>267</v>
      </c>
      <c r="D112" s="296"/>
      <c r="E112" s="117" t="s">
        <v>265</v>
      </c>
      <c r="F112" s="130">
        <v>1713381</v>
      </c>
      <c r="G112" s="139"/>
    </row>
    <row r="113" spans="1:7" x14ac:dyDescent="0.25">
      <c r="A113" s="299"/>
      <c r="B113" s="299"/>
      <c r="C113" s="299"/>
      <c r="D113" s="296"/>
      <c r="E113" s="118" t="s">
        <v>259</v>
      </c>
      <c r="F113" s="126">
        <v>4212223</v>
      </c>
      <c r="G113" s="139"/>
    </row>
    <row r="114" spans="1:7" ht="15.75" thickBot="1" x14ac:dyDescent="0.3">
      <c r="A114" s="299"/>
      <c r="B114" s="299"/>
      <c r="C114" s="300"/>
      <c r="D114" s="296"/>
      <c r="E114" s="119" t="s">
        <v>260</v>
      </c>
      <c r="F114" s="128">
        <v>15525104</v>
      </c>
      <c r="G114" s="139"/>
    </row>
    <row r="115" spans="1:7" x14ac:dyDescent="0.25">
      <c r="A115" s="299"/>
      <c r="B115" s="299"/>
      <c r="C115" s="298" t="s">
        <v>268</v>
      </c>
      <c r="D115" s="296"/>
      <c r="E115" s="117" t="s">
        <v>269</v>
      </c>
      <c r="F115" s="130">
        <v>11449343</v>
      </c>
      <c r="G115" s="139"/>
    </row>
    <row r="116" spans="1:7" x14ac:dyDescent="0.25">
      <c r="A116" s="299"/>
      <c r="B116" s="299"/>
      <c r="C116" s="299"/>
      <c r="D116" s="296"/>
      <c r="E116" s="118" t="s">
        <v>270</v>
      </c>
      <c r="F116" s="126">
        <v>39850814</v>
      </c>
      <c r="G116" s="139"/>
    </row>
    <row r="117" spans="1:7" ht="15.75" thickBot="1" x14ac:dyDescent="0.3">
      <c r="A117" s="299"/>
      <c r="B117" s="299"/>
      <c r="C117" s="300"/>
      <c r="D117" s="297"/>
      <c r="E117" s="119" t="s">
        <v>230</v>
      </c>
      <c r="F117" s="128">
        <v>1952601</v>
      </c>
      <c r="G117" s="139"/>
    </row>
    <row r="118" spans="1:7" x14ac:dyDescent="0.25">
      <c r="A118" s="299"/>
      <c r="B118" s="299"/>
      <c r="C118" s="298" t="s">
        <v>271</v>
      </c>
      <c r="D118" s="295" t="s">
        <v>272</v>
      </c>
      <c r="E118" s="117" t="s">
        <v>273</v>
      </c>
      <c r="F118" s="130">
        <v>1005007</v>
      </c>
      <c r="G118" s="139"/>
    </row>
    <row r="119" spans="1:7" x14ac:dyDescent="0.25">
      <c r="A119" s="299"/>
      <c r="B119" s="299"/>
      <c r="C119" s="299"/>
      <c r="D119" s="296"/>
      <c r="E119" s="118" t="s">
        <v>274</v>
      </c>
      <c r="F119" s="126">
        <v>62957774</v>
      </c>
      <c r="G119" s="139"/>
    </row>
    <row r="120" spans="1:7" x14ac:dyDescent="0.25">
      <c r="A120" s="299"/>
      <c r="B120" s="299"/>
      <c r="C120" s="299"/>
      <c r="D120" s="296"/>
      <c r="E120" s="118" t="s">
        <v>275</v>
      </c>
      <c r="F120" s="126">
        <v>3762517</v>
      </c>
      <c r="G120" s="139"/>
    </row>
    <row r="121" spans="1:7" ht="15.75" thickBot="1" x14ac:dyDescent="0.3">
      <c r="A121" s="299"/>
      <c r="B121" s="299"/>
      <c r="C121" s="300"/>
      <c r="D121" s="296"/>
      <c r="E121" s="119" t="s">
        <v>276</v>
      </c>
      <c r="F121" s="128">
        <v>7525033</v>
      </c>
      <c r="G121" s="139"/>
    </row>
    <row r="122" spans="1:7" x14ac:dyDescent="0.25">
      <c r="A122" s="299"/>
      <c r="B122" s="299"/>
      <c r="C122" s="298" t="s">
        <v>277</v>
      </c>
      <c r="D122" s="296"/>
      <c r="E122" s="117" t="s">
        <v>273</v>
      </c>
      <c r="F122" s="130">
        <v>382761</v>
      </c>
      <c r="G122" s="139"/>
    </row>
    <row r="123" spans="1:7" x14ac:dyDescent="0.25">
      <c r="A123" s="299"/>
      <c r="B123" s="299"/>
      <c r="C123" s="299"/>
      <c r="D123" s="296"/>
      <c r="E123" s="118" t="s">
        <v>274</v>
      </c>
      <c r="F123" s="126">
        <v>24097239</v>
      </c>
      <c r="G123" s="139"/>
    </row>
    <row r="124" spans="1:7" x14ac:dyDescent="0.25">
      <c r="A124" s="299"/>
      <c r="B124" s="299"/>
      <c r="C124" s="299"/>
      <c r="D124" s="296"/>
      <c r="E124" s="118" t="s">
        <v>275</v>
      </c>
      <c r="F124" s="126">
        <v>1440000</v>
      </c>
      <c r="G124" s="139"/>
    </row>
    <row r="125" spans="1:7" ht="15.75" thickBot="1" x14ac:dyDescent="0.3">
      <c r="A125" s="299"/>
      <c r="B125" s="299"/>
      <c r="C125" s="300"/>
      <c r="D125" s="296"/>
      <c r="E125" s="119" t="s">
        <v>276</v>
      </c>
      <c r="F125" s="128">
        <v>2880000</v>
      </c>
      <c r="G125" s="139"/>
    </row>
    <row r="126" spans="1:7" x14ac:dyDescent="0.25">
      <c r="A126" s="299"/>
      <c r="B126" s="299"/>
      <c r="C126" s="298" t="s">
        <v>278</v>
      </c>
      <c r="D126" s="296"/>
      <c r="E126" s="117" t="s">
        <v>273</v>
      </c>
      <c r="F126" s="130">
        <v>132903</v>
      </c>
      <c r="G126" s="139"/>
    </row>
    <row r="127" spans="1:7" x14ac:dyDescent="0.25">
      <c r="A127" s="299"/>
      <c r="B127" s="299"/>
      <c r="C127" s="299"/>
      <c r="D127" s="296"/>
      <c r="E127" s="118" t="s">
        <v>274</v>
      </c>
      <c r="F127" s="126">
        <v>8367097</v>
      </c>
      <c r="G127" s="139"/>
    </row>
    <row r="128" spans="1:7" x14ac:dyDescent="0.25">
      <c r="A128" s="299"/>
      <c r="B128" s="299"/>
      <c r="C128" s="299"/>
      <c r="D128" s="296"/>
      <c r="E128" s="118" t="s">
        <v>275</v>
      </c>
      <c r="F128" s="126">
        <v>500000</v>
      </c>
      <c r="G128" s="139"/>
    </row>
    <row r="129" spans="1:7" ht="15.75" thickBot="1" x14ac:dyDescent="0.3">
      <c r="A129" s="299"/>
      <c r="B129" s="299"/>
      <c r="C129" s="300"/>
      <c r="D129" s="296"/>
      <c r="E129" s="120" t="s">
        <v>276</v>
      </c>
      <c r="F129" s="132">
        <v>1000000</v>
      </c>
      <c r="G129" s="139"/>
    </row>
    <row r="130" spans="1:7" x14ac:dyDescent="0.25">
      <c r="A130" s="299"/>
      <c r="B130" s="299"/>
      <c r="C130" s="298" t="s">
        <v>279</v>
      </c>
      <c r="D130" s="296"/>
      <c r="E130" s="121" t="s">
        <v>273</v>
      </c>
      <c r="F130" s="124">
        <v>638682</v>
      </c>
      <c r="G130" s="139"/>
    </row>
    <row r="131" spans="1:7" x14ac:dyDescent="0.25">
      <c r="A131" s="299"/>
      <c r="B131" s="299"/>
      <c r="C131" s="299"/>
      <c r="D131" s="296"/>
      <c r="E131" s="118" t="s">
        <v>274</v>
      </c>
      <c r="F131" s="126">
        <v>30383007</v>
      </c>
      <c r="G131" s="139"/>
    </row>
    <row r="132" spans="1:7" x14ac:dyDescent="0.25">
      <c r="A132" s="299"/>
      <c r="B132" s="299"/>
      <c r="C132" s="299"/>
      <c r="D132" s="296"/>
      <c r="E132" s="118" t="s">
        <v>275</v>
      </c>
      <c r="F132" s="126">
        <v>1824806</v>
      </c>
      <c r="G132" s="139"/>
    </row>
    <row r="133" spans="1:7" x14ac:dyDescent="0.25">
      <c r="A133" s="299"/>
      <c r="B133" s="299"/>
      <c r="C133" s="299"/>
      <c r="D133" s="296"/>
      <c r="E133" s="118" t="s">
        <v>280</v>
      </c>
      <c r="F133" s="126">
        <v>1520671</v>
      </c>
      <c r="G133" s="139"/>
    </row>
    <row r="134" spans="1:7" ht="15.75" thickBot="1" x14ac:dyDescent="0.3">
      <c r="A134" s="300"/>
      <c r="B134" s="299"/>
      <c r="C134" s="300"/>
      <c r="D134" s="297"/>
      <c r="E134" s="119" t="s">
        <v>276</v>
      </c>
      <c r="F134" s="128">
        <v>3649610</v>
      </c>
      <c r="G134" s="139"/>
    </row>
    <row r="135" spans="1:7" x14ac:dyDescent="0.25">
      <c r="A135" s="298" t="s">
        <v>418</v>
      </c>
      <c r="B135" s="299"/>
      <c r="C135" s="298" t="s">
        <v>281</v>
      </c>
      <c r="D135" s="295" t="s">
        <v>282</v>
      </c>
      <c r="E135" s="117" t="s">
        <v>283</v>
      </c>
      <c r="F135" s="130">
        <v>22452898</v>
      </c>
      <c r="G135" s="139"/>
    </row>
    <row r="136" spans="1:7" x14ac:dyDescent="0.25">
      <c r="A136" s="299"/>
      <c r="B136" s="299"/>
      <c r="C136" s="299"/>
      <c r="D136" s="296"/>
      <c r="E136" s="118" t="s">
        <v>284</v>
      </c>
      <c r="F136" s="126">
        <v>45018136</v>
      </c>
      <c r="G136" s="139"/>
    </row>
    <row r="137" spans="1:7" x14ac:dyDescent="0.25">
      <c r="A137" s="299"/>
      <c r="B137" s="299"/>
      <c r="C137" s="299"/>
      <c r="D137" s="296"/>
      <c r="E137" s="118" t="s">
        <v>285</v>
      </c>
      <c r="F137" s="126">
        <v>9982902</v>
      </c>
      <c r="G137" s="139"/>
    </row>
    <row r="138" spans="1:7" x14ac:dyDescent="0.25">
      <c r="A138" s="299"/>
      <c r="B138" s="299"/>
      <c r="C138" s="299"/>
      <c r="D138" s="296"/>
      <c r="E138" s="118" t="s">
        <v>286</v>
      </c>
      <c r="F138" s="126">
        <v>9507526</v>
      </c>
      <c r="G138" s="139"/>
    </row>
    <row r="139" spans="1:7" x14ac:dyDescent="0.25">
      <c r="A139" s="299"/>
      <c r="B139" s="299"/>
      <c r="C139" s="299"/>
      <c r="D139" s="296"/>
      <c r="E139" s="118" t="s">
        <v>287</v>
      </c>
      <c r="F139" s="126">
        <v>4753763</v>
      </c>
      <c r="G139" s="139"/>
    </row>
    <row r="140" spans="1:7" ht="15.75" thickBot="1" x14ac:dyDescent="0.3">
      <c r="A140" s="299"/>
      <c r="B140" s="299"/>
      <c r="C140" s="300"/>
      <c r="D140" s="296"/>
      <c r="E140" s="119" t="s">
        <v>288</v>
      </c>
      <c r="F140" s="128">
        <v>1426129</v>
      </c>
      <c r="G140" s="139"/>
    </row>
    <row r="141" spans="1:7" x14ac:dyDescent="0.25">
      <c r="A141" s="299"/>
      <c r="B141" s="299"/>
      <c r="C141" s="298" t="s">
        <v>289</v>
      </c>
      <c r="D141" s="296"/>
      <c r="E141" s="117" t="s">
        <v>283</v>
      </c>
      <c r="F141" s="130">
        <v>7547671</v>
      </c>
      <c r="G141" s="139"/>
    </row>
    <row r="142" spans="1:7" x14ac:dyDescent="0.25">
      <c r="A142" s="299"/>
      <c r="B142" s="299"/>
      <c r="C142" s="299"/>
      <c r="D142" s="296"/>
      <c r="E142" s="118" t="s">
        <v>284</v>
      </c>
      <c r="F142" s="126">
        <v>15133104</v>
      </c>
      <c r="G142" s="139"/>
    </row>
    <row r="143" spans="1:7" x14ac:dyDescent="0.25">
      <c r="A143" s="299"/>
      <c r="B143" s="299"/>
      <c r="C143" s="299"/>
      <c r="D143" s="296"/>
      <c r="E143" s="118" t="s">
        <v>285</v>
      </c>
      <c r="F143" s="126">
        <v>3355810</v>
      </c>
      <c r="G143" s="139"/>
    </row>
    <row r="144" spans="1:7" x14ac:dyDescent="0.25">
      <c r="A144" s="299"/>
      <c r="B144" s="299"/>
      <c r="C144" s="299"/>
      <c r="D144" s="296"/>
      <c r="E144" s="118" t="s">
        <v>286</v>
      </c>
      <c r="F144" s="126">
        <v>3196009</v>
      </c>
      <c r="G144" s="139"/>
    </row>
    <row r="145" spans="1:7" x14ac:dyDescent="0.25">
      <c r="A145" s="299"/>
      <c r="B145" s="299"/>
      <c r="C145" s="299"/>
      <c r="D145" s="296"/>
      <c r="E145" s="118" t="s">
        <v>287</v>
      </c>
      <c r="F145" s="126">
        <v>1598005</v>
      </c>
      <c r="G145" s="139"/>
    </row>
    <row r="146" spans="1:7" ht="15.75" thickBot="1" x14ac:dyDescent="0.3">
      <c r="A146" s="299"/>
      <c r="B146" s="299"/>
      <c r="C146" s="300"/>
      <c r="D146" s="296"/>
      <c r="E146" s="119" t="s">
        <v>288</v>
      </c>
      <c r="F146" s="128">
        <v>479401</v>
      </c>
      <c r="G146" s="139"/>
    </row>
    <row r="147" spans="1:7" ht="15.75" thickBot="1" x14ac:dyDescent="0.3">
      <c r="A147" s="300"/>
      <c r="B147" s="300"/>
      <c r="C147" s="114" t="s">
        <v>290</v>
      </c>
      <c r="D147" s="312"/>
      <c r="E147" s="122" t="s">
        <v>283</v>
      </c>
      <c r="F147" s="135">
        <v>2584000</v>
      </c>
      <c r="G147" s="139"/>
    </row>
    <row r="148" spans="1:7" ht="15" customHeight="1" x14ac:dyDescent="0.25">
      <c r="A148" s="295" t="s">
        <v>291</v>
      </c>
      <c r="B148" s="298" t="s">
        <v>292</v>
      </c>
      <c r="C148" s="298" t="s">
        <v>293</v>
      </c>
      <c r="D148" s="298" t="s">
        <v>294</v>
      </c>
      <c r="E148" s="123" t="s">
        <v>295</v>
      </c>
      <c r="F148" s="124">
        <v>123435798</v>
      </c>
      <c r="G148" s="139"/>
    </row>
    <row r="149" spans="1:7" x14ac:dyDescent="0.25">
      <c r="A149" s="296"/>
      <c r="B149" s="299"/>
      <c r="C149" s="299"/>
      <c r="D149" s="299"/>
      <c r="E149" s="125" t="s">
        <v>296</v>
      </c>
      <c r="F149" s="126">
        <v>18355098</v>
      </c>
      <c r="G149" s="139"/>
    </row>
    <row r="150" spans="1:7" x14ac:dyDescent="0.25">
      <c r="A150" s="296"/>
      <c r="B150" s="299"/>
      <c r="C150" s="299"/>
      <c r="D150" s="299"/>
      <c r="E150" s="125" t="s">
        <v>286</v>
      </c>
      <c r="F150" s="126">
        <v>11429241</v>
      </c>
      <c r="G150" s="139"/>
    </row>
    <row r="151" spans="1:7" x14ac:dyDescent="0.25">
      <c r="A151" s="296"/>
      <c r="B151" s="299"/>
      <c r="C151" s="299"/>
      <c r="D151" s="299"/>
      <c r="E151" s="125" t="s">
        <v>283</v>
      </c>
      <c r="F151" s="126">
        <v>4014526</v>
      </c>
      <c r="G151" s="139"/>
    </row>
    <row r="152" spans="1:7" x14ac:dyDescent="0.25">
      <c r="A152" s="296"/>
      <c r="B152" s="299"/>
      <c r="C152" s="299"/>
      <c r="D152" s="299"/>
      <c r="E152" s="125" t="s">
        <v>297</v>
      </c>
      <c r="F152" s="126">
        <v>457170</v>
      </c>
      <c r="G152" s="139"/>
    </row>
    <row r="153" spans="1:7" x14ac:dyDescent="0.25">
      <c r="A153" s="296"/>
      <c r="B153" s="299"/>
      <c r="C153" s="299"/>
      <c r="D153" s="299"/>
      <c r="E153" s="125" t="s">
        <v>298</v>
      </c>
      <c r="F153" s="126">
        <v>2285848</v>
      </c>
      <c r="G153" s="139"/>
    </row>
    <row r="154" spans="1:7" x14ac:dyDescent="0.25">
      <c r="A154" s="296"/>
      <c r="B154" s="299"/>
      <c r="C154" s="299"/>
      <c r="D154" s="299"/>
      <c r="E154" s="125" t="s">
        <v>299</v>
      </c>
      <c r="F154" s="126">
        <v>100000</v>
      </c>
      <c r="G154" s="139"/>
    </row>
    <row r="155" spans="1:7" ht="15.75" thickBot="1" x14ac:dyDescent="0.3">
      <c r="A155" s="296"/>
      <c r="B155" s="299"/>
      <c r="C155" s="300"/>
      <c r="D155" s="299"/>
      <c r="E155" s="127" t="s">
        <v>288</v>
      </c>
      <c r="F155" s="128">
        <v>13715089</v>
      </c>
      <c r="G155" s="139"/>
    </row>
    <row r="156" spans="1:7" ht="15" customHeight="1" x14ac:dyDescent="0.25">
      <c r="A156" s="296"/>
      <c r="B156" s="299"/>
      <c r="C156" s="298" t="s">
        <v>300</v>
      </c>
      <c r="D156" s="299"/>
      <c r="E156" s="129" t="s">
        <v>301</v>
      </c>
      <c r="F156" s="130">
        <v>27430177</v>
      </c>
      <c r="G156" s="139"/>
    </row>
    <row r="157" spans="1:7" ht="15.75" thickBot="1" x14ac:dyDescent="0.3">
      <c r="A157" s="296"/>
      <c r="B157" s="299"/>
      <c r="C157" s="300"/>
      <c r="D157" s="299"/>
      <c r="E157" s="127" t="s">
        <v>302</v>
      </c>
      <c r="F157" s="128">
        <v>6857544</v>
      </c>
      <c r="G157" s="139"/>
    </row>
    <row r="158" spans="1:7" ht="15" customHeight="1" x14ac:dyDescent="0.25">
      <c r="A158" s="296"/>
      <c r="B158" s="299"/>
      <c r="C158" s="298" t="s">
        <v>303</v>
      </c>
      <c r="D158" s="299"/>
      <c r="E158" s="129" t="s">
        <v>283</v>
      </c>
      <c r="F158" s="130">
        <v>14901129</v>
      </c>
      <c r="G158" s="139"/>
    </row>
    <row r="159" spans="1:7" x14ac:dyDescent="0.25">
      <c r="A159" s="296"/>
      <c r="B159" s="299"/>
      <c r="C159" s="299"/>
      <c r="D159" s="299"/>
      <c r="E159" s="125" t="s">
        <v>285</v>
      </c>
      <c r="F159" s="126">
        <v>1131495</v>
      </c>
      <c r="G159" s="139"/>
    </row>
    <row r="160" spans="1:7" x14ac:dyDescent="0.25">
      <c r="A160" s="296"/>
      <c r="B160" s="299"/>
      <c r="C160" s="299"/>
      <c r="D160" s="299"/>
      <c r="E160" s="125" t="s">
        <v>298</v>
      </c>
      <c r="F160" s="126">
        <v>4343111</v>
      </c>
      <c r="G160" s="139"/>
    </row>
    <row r="161" spans="1:7" ht="15.75" thickBot="1" x14ac:dyDescent="0.3">
      <c r="A161" s="297"/>
      <c r="B161" s="300"/>
      <c r="C161" s="300"/>
      <c r="D161" s="300"/>
      <c r="E161" s="131" t="s">
        <v>299</v>
      </c>
      <c r="F161" s="132">
        <v>128585</v>
      </c>
      <c r="G161" s="139"/>
    </row>
    <row r="162" spans="1:7" ht="15.75" thickBot="1" x14ac:dyDescent="0.3">
      <c r="A162" s="295" t="s">
        <v>304</v>
      </c>
      <c r="B162" s="298" t="s">
        <v>305</v>
      </c>
      <c r="C162" s="133" t="s">
        <v>306</v>
      </c>
      <c r="D162" s="298" t="s">
        <v>307</v>
      </c>
      <c r="E162" s="134" t="s">
        <v>308</v>
      </c>
      <c r="F162" s="135">
        <v>8241688</v>
      </c>
      <c r="G162" s="139"/>
    </row>
    <row r="163" spans="1:7" ht="15.75" thickBot="1" x14ac:dyDescent="0.3">
      <c r="A163" s="296"/>
      <c r="B163" s="299"/>
      <c r="C163" s="133" t="s">
        <v>309</v>
      </c>
      <c r="D163" s="299"/>
      <c r="E163" s="134" t="s">
        <v>310</v>
      </c>
      <c r="F163" s="135">
        <v>2544080</v>
      </c>
      <c r="G163" s="139"/>
    </row>
    <row r="164" spans="1:7" ht="15.75" thickBot="1" x14ac:dyDescent="0.3">
      <c r="A164" s="296"/>
      <c r="B164" s="299"/>
      <c r="C164" s="133" t="s">
        <v>311</v>
      </c>
      <c r="D164" s="299"/>
      <c r="E164" s="134" t="s">
        <v>312</v>
      </c>
      <c r="F164" s="135">
        <v>8193920</v>
      </c>
      <c r="G164" s="139"/>
    </row>
    <row r="165" spans="1:7" ht="15.75" thickBot="1" x14ac:dyDescent="0.3">
      <c r="A165" s="296"/>
      <c r="B165" s="299"/>
      <c r="C165" s="114" t="s">
        <v>313</v>
      </c>
      <c r="D165" s="299"/>
      <c r="E165" s="134" t="s">
        <v>314</v>
      </c>
      <c r="F165" s="135">
        <v>2973600</v>
      </c>
      <c r="G165" s="139"/>
    </row>
    <row r="166" spans="1:7" x14ac:dyDescent="0.25">
      <c r="A166" s="296"/>
      <c r="B166" s="299"/>
      <c r="C166" s="298" t="s">
        <v>315</v>
      </c>
      <c r="D166" s="299"/>
      <c r="E166" s="129" t="s">
        <v>308</v>
      </c>
      <c r="F166" s="130">
        <v>2845800</v>
      </c>
      <c r="G166" s="139"/>
    </row>
    <row r="167" spans="1:7" x14ac:dyDescent="0.25">
      <c r="A167" s="296"/>
      <c r="B167" s="299"/>
      <c r="C167" s="299"/>
      <c r="D167" s="299"/>
      <c r="E167" s="125" t="s">
        <v>310</v>
      </c>
      <c r="F167" s="126">
        <v>2577960</v>
      </c>
      <c r="G167" s="139"/>
    </row>
    <row r="168" spans="1:7" x14ac:dyDescent="0.25">
      <c r="A168" s="296"/>
      <c r="B168" s="299"/>
      <c r="C168" s="299"/>
      <c r="D168" s="299"/>
      <c r="E168" s="125" t="s">
        <v>314</v>
      </c>
      <c r="F168" s="126">
        <v>3013200</v>
      </c>
      <c r="G168" s="139"/>
    </row>
    <row r="169" spans="1:7" ht="15.75" thickBot="1" x14ac:dyDescent="0.3">
      <c r="A169" s="296"/>
      <c r="B169" s="299"/>
      <c r="C169" s="299"/>
      <c r="D169" s="300"/>
      <c r="E169" s="127" t="s">
        <v>312</v>
      </c>
      <c r="F169" s="128">
        <v>8303040</v>
      </c>
      <c r="G169" s="139"/>
    </row>
    <row r="170" spans="1:7" x14ac:dyDescent="0.25">
      <c r="A170" s="296"/>
      <c r="B170" s="299"/>
      <c r="C170" s="313" t="s">
        <v>316</v>
      </c>
      <c r="D170" s="309" t="s">
        <v>317</v>
      </c>
      <c r="E170" s="129" t="s">
        <v>318</v>
      </c>
      <c r="F170" s="130">
        <v>20478559</v>
      </c>
      <c r="G170" s="139"/>
    </row>
    <row r="171" spans="1:7" ht="15.75" thickBot="1" x14ac:dyDescent="0.3">
      <c r="A171" s="296"/>
      <c r="B171" s="299"/>
      <c r="C171" s="314"/>
      <c r="D171" s="310"/>
      <c r="E171" s="131" t="s">
        <v>319</v>
      </c>
      <c r="F171" s="132">
        <v>3084517</v>
      </c>
      <c r="G171" s="139"/>
    </row>
    <row r="172" spans="1:7" x14ac:dyDescent="0.25">
      <c r="A172" s="296"/>
      <c r="B172" s="299"/>
      <c r="C172" s="313" t="s">
        <v>320</v>
      </c>
      <c r="D172" s="310"/>
      <c r="E172" s="129" t="s">
        <v>318</v>
      </c>
      <c r="F172" s="130">
        <v>1616517</v>
      </c>
      <c r="G172" s="139"/>
    </row>
    <row r="173" spans="1:7" ht="15.75" thickBot="1" x14ac:dyDescent="0.3">
      <c r="A173" s="296"/>
      <c r="B173" s="299"/>
      <c r="C173" s="315"/>
      <c r="D173" s="311"/>
      <c r="E173" s="131" t="s">
        <v>319</v>
      </c>
      <c r="F173" s="132">
        <v>243483</v>
      </c>
      <c r="G173" s="139"/>
    </row>
    <row r="174" spans="1:7" x14ac:dyDescent="0.25">
      <c r="A174" s="296"/>
      <c r="B174" s="299"/>
      <c r="C174" s="298" t="s">
        <v>321</v>
      </c>
      <c r="D174" s="309" t="s">
        <v>322</v>
      </c>
      <c r="E174" s="129" t="s">
        <v>323</v>
      </c>
      <c r="F174" s="130">
        <v>38350000</v>
      </c>
      <c r="G174" s="139"/>
    </row>
    <row r="175" spans="1:7" ht="15.75" thickBot="1" x14ac:dyDescent="0.3">
      <c r="A175" s="296"/>
      <c r="B175" s="299"/>
      <c r="C175" s="300"/>
      <c r="D175" s="311"/>
      <c r="E175" s="131" t="s">
        <v>324</v>
      </c>
      <c r="F175" s="132">
        <v>38450000</v>
      </c>
      <c r="G175" s="139"/>
    </row>
    <row r="176" spans="1:7" ht="15.75" thickBot="1" x14ac:dyDescent="0.3">
      <c r="A176" s="296"/>
      <c r="B176" s="299"/>
      <c r="C176" s="133" t="s">
        <v>325</v>
      </c>
      <c r="D176" s="309" t="s">
        <v>326</v>
      </c>
      <c r="E176" s="134" t="s">
        <v>327</v>
      </c>
      <c r="F176" s="135">
        <v>47519000</v>
      </c>
      <c r="G176" s="139"/>
    </row>
    <row r="177" spans="1:7" ht="15.75" thickBot="1" x14ac:dyDescent="0.3">
      <c r="A177" s="297"/>
      <c r="B177" s="300"/>
      <c r="C177" s="133" t="s">
        <v>328</v>
      </c>
      <c r="D177" s="311"/>
      <c r="E177" s="134" t="s">
        <v>329</v>
      </c>
      <c r="F177" s="135">
        <v>47087712</v>
      </c>
      <c r="G177" s="139"/>
    </row>
    <row r="178" spans="1:7" x14ac:dyDescent="0.25">
      <c r="A178" s="298" t="s">
        <v>330</v>
      </c>
      <c r="B178" s="298" t="s">
        <v>305</v>
      </c>
      <c r="C178" s="298" t="s">
        <v>331</v>
      </c>
      <c r="D178" s="298" t="s">
        <v>332</v>
      </c>
      <c r="E178" s="107" t="s">
        <v>333</v>
      </c>
      <c r="F178" s="130">
        <v>1000000</v>
      </c>
      <c r="G178" s="139"/>
    </row>
    <row r="179" spans="1:7" ht="15.75" thickBot="1" x14ac:dyDescent="0.3">
      <c r="A179" s="299"/>
      <c r="B179" s="299"/>
      <c r="C179" s="299"/>
      <c r="D179" s="299"/>
      <c r="E179" s="108" t="s">
        <v>334</v>
      </c>
      <c r="F179" s="128">
        <v>19530560</v>
      </c>
      <c r="G179" s="139"/>
    </row>
    <row r="180" spans="1:7" x14ac:dyDescent="0.25">
      <c r="A180" s="299"/>
      <c r="B180" s="299"/>
      <c r="C180" s="298" t="s">
        <v>335</v>
      </c>
      <c r="D180" s="299"/>
      <c r="E180" s="107" t="s">
        <v>336</v>
      </c>
      <c r="F180" s="130">
        <v>15650332</v>
      </c>
      <c r="G180" s="139"/>
    </row>
    <row r="181" spans="1:7" ht="15.75" thickBot="1" x14ac:dyDescent="0.3">
      <c r="A181" s="299"/>
      <c r="B181" s="299"/>
      <c r="C181" s="300"/>
      <c r="D181" s="300"/>
      <c r="E181" s="110" t="s">
        <v>334</v>
      </c>
      <c r="F181" s="132">
        <v>1559108</v>
      </c>
      <c r="G181" s="139"/>
    </row>
    <row r="182" spans="1:7" x14ac:dyDescent="0.25">
      <c r="A182" s="299"/>
      <c r="B182" s="299"/>
      <c r="C182" s="323" t="s">
        <v>337</v>
      </c>
      <c r="D182" s="295" t="s">
        <v>338</v>
      </c>
      <c r="E182" s="107" t="s">
        <v>339</v>
      </c>
      <c r="F182" s="130">
        <v>9946800</v>
      </c>
      <c r="G182" s="139"/>
    </row>
    <row r="183" spans="1:7" ht="15.75" thickBot="1" x14ac:dyDescent="0.3">
      <c r="A183" s="299"/>
      <c r="B183" s="299"/>
      <c r="C183" s="325"/>
      <c r="D183" s="297"/>
      <c r="E183" s="110" t="s">
        <v>340</v>
      </c>
      <c r="F183" s="132">
        <v>2993200</v>
      </c>
      <c r="G183" s="139"/>
    </row>
    <row r="184" spans="1:7" x14ac:dyDescent="0.25">
      <c r="A184" s="299"/>
      <c r="B184" s="299"/>
      <c r="C184" s="323" t="s">
        <v>341</v>
      </c>
      <c r="D184" s="295" t="s">
        <v>342</v>
      </c>
      <c r="E184" s="107" t="s">
        <v>333</v>
      </c>
      <c r="F184" s="130">
        <v>950000</v>
      </c>
      <c r="G184" s="139"/>
    </row>
    <row r="185" spans="1:7" ht="15.75" thickBot="1" x14ac:dyDescent="0.3">
      <c r="A185" s="299"/>
      <c r="B185" s="299"/>
      <c r="C185" s="325"/>
      <c r="D185" s="297"/>
      <c r="E185" s="110" t="s">
        <v>343</v>
      </c>
      <c r="F185" s="132">
        <v>1270000</v>
      </c>
      <c r="G185" s="139"/>
    </row>
    <row r="186" spans="1:7" ht="15.75" thickBot="1" x14ac:dyDescent="0.3">
      <c r="A186" s="299"/>
      <c r="B186" s="299"/>
      <c r="C186" s="136" t="s">
        <v>344</v>
      </c>
      <c r="D186" s="309" t="s">
        <v>345</v>
      </c>
      <c r="E186" s="215" t="s">
        <v>346</v>
      </c>
      <c r="F186" s="281">
        <v>107087031</v>
      </c>
      <c r="G186" s="139"/>
    </row>
    <row r="187" spans="1:7" x14ac:dyDescent="0.25">
      <c r="A187" s="299"/>
      <c r="B187" s="299"/>
      <c r="C187" s="309" t="s">
        <v>347</v>
      </c>
      <c r="D187" s="310"/>
      <c r="E187" s="107" t="s">
        <v>346</v>
      </c>
      <c r="F187" s="130">
        <v>25813163.370000001</v>
      </c>
      <c r="G187" s="139"/>
    </row>
    <row r="188" spans="1:7" ht="15.75" thickBot="1" x14ac:dyDescent="0.3">
      <c r="A188" s="299"/>
      <c r="B188" s="299"/>
      <c r="C188" s="311"/>
      <c r="D188" s="310"/>
      <c r="E188" s="110" t="s">
        <v>348</v>
      </c>
      <c r="F188" s="132">
        <v>40063180.627827086</v>
      </c>
      <c r="G188" s="139"/>
    </row>
    <row r="189" spans="1:7" x14ac:dyDescent="0.25">
      <c r="A189" s="299"/>
      <c r="B189" s="299"/>
      <c r="C189" s="309" t="s">
        <v>349</v>
      </c>
      <c r="D189" s="310"/>
      <c r="E189" s="107" t="s">
        <v>346</v>
      </c>
      <c r="F189" s="130">
        <v>2603794.63</v>
      </c>
      <c r="G189" s="139"/>
    </row>
    <row r="190" spans="1:7" ht="15.75" thickBot="1" x14ac:dyDescent="0.3">
      <c r="A190" s="299"/>
      <c r="B190" s="299"/>
      <c r="C190" s="311"/>
      <c r="D190" s="311"/>
      <c r="E190" s="110" t="s">
        <v>348</v>
      </c>
      <c r="F190" s="132">
        <v>4041205.3721729154</v>
      </c>
      <c r="G190" s="139"/>
    </row>
    <row r="191" spans="1:7" ht="15.75" thickBot="1" x14ac:dyDescent="0.3">
      <c r="A191" s="299"/>
      <c r="B191" s="299"/>
      <c r="C191" s="216" t="s">
        <v>350</v>
      </c>
      <c r="D191" s="309" t="s">
        <v>351</v>
      </c>
      <c r="E191" s="113" t="s">
        <v>352</v>
      </c>
      <c r="F191" s="135">
        <v>18698272</v>
      </c>
      <c r="G191" s="139"/>
    </row>
    <row r="192" spans="1:7" ht="15.75" thickBot="1" x14ac:dyDescent="0.3">
      <c r="A192" s="300"/>
      <c r="B192" s="299"/>
      <c r="C192" s="136" t="s">
        <v>353</v>
      </c>
      <c r="D192" s="311"/>
      <c r="E192" s="113" t="s">
        <v>352</v>
      </c>
      <c r="F192" s="135">
        <v>9256898</v>
      </c>
      <c r="G192" s="139"/>
    </row>
    <row r="193" spans="1:7" x14ac:dyDescent="0.25">
      <c r="A193" s="295" t="s">
        <v>354</v>
      </c>
      <c r="B193" s="299"/>
      <c r="C193" s="309" t="s">
        <v>355</v>
      </c>
      <c r="D193" s="309" t="s">
        <v>356</v>
      </c>
      <c r="E193" s="107" t="s">
        <v>357</v>
      </c>
      <c r="F193" s="130">
        <v>55563036</v>
      </c>
      <c r="G193" s="139"/>
    </row>
    <row r="194" spans="1:7" x14ac:dyDescent="0.25">
      <c r="A194" s="296"/>
      <c r="B194" s="299"/>
      <c r="C194" s="310"/>
      <c r="D194" s="310"/>
      <c r="E194" s="109" t="s">
        <v>358</v>
      </c>
      <c r="F194" s="126">
        <v>24606692</v>
      </c>
      <c r="G194" s="139"/>
    </row>
    <row r="195" spans="1:7" ht="15.75" thickBot="1" x14ac:dyDescent="0.3">
      <c r="A195" s="296"/>
      <c r="B195" s="299"/>
      <c r="C195" s="311"/>
      <c r="D195" s="310"/>
      <c r="E195" s="110" t="s">
        <v>359</v>
      </c>
      <c r="F195" s="132">
        <v>31229327</v>
      </c>
      <c r="G195" s="139"/>
    </row>
    <row r="196" spans="1:7" x14ac:dyDescent="0.25">
      <c r="A196" s="296"/>
      <c r="B196" s="299"/>
      <c r="C196" s="309" t="s">
        <v>360</v>
      </c>
      <c r="D196" s="310"/>
      <c r="E196" s="111" t="s">
        <v>357</v>
      </c>
      <c r="F196" s="124">
        <v>21170787</v>
      </c>
      <c r="G196" s="139"/>
    </row>
    <row r="197" spans="1:7" ht="15.75" thickBot="1" x14ac:dyDescent="0.3">
      <c r="A197" s="296"/>
      <c r="B197" s="299"/>
      <c r="C197" s="311"/>
      <c r="D197" s="311"/>
      <c r="E197" s="108" t="s">
        <v>358</v>
      </c>
      <c r="F197" s="128">
        <v>1000000</v>
      </c>
      <c r="G197" s="139"/>
    </row>
    <row r="198" spans="1:7" x14ac:dyDescent="0.25">
      <c r="A198" s="296"/>
      <c r="B198" s="299"/>
      <c r="C198" s="298" t="s">
        <v>361</v>
      </c>
      <c r="D198" s="321" t="s">
        <v>362</v>
      </c>
      <c r="E198" s="107" t="s">
        <v>363</v>
      </c>
      <c r="F198" s="130">
        <v>7080000</v>
      </c>
      <c r="G198" s="139"/>
    </row>
    <row r="199" spans="1:7" x14ac:dyDescent="0.25">
      <c r="A199" s="296"/>
      <c r="B199" s="299"/>
      <c r="C199" s="299"/>
      <c r="D199" s="322"/>
      <c r="E199" s="109" t="s">
        <v>364</v>
      </c>
      <c r="F199" s="126">
        <v>9735000</v>
      </c>
      <c r="G199" s="139"/>
    </row>
    <row r="200" spans="1:7" ht="15.75" thickBot="1" x14ac:dyDescent="0.3">
      <c r="A200" s="296"/>
      <c r="B200" s="299"/>
      <c r="C200" s="300"/>
      <c r="D200" s="312"/>
      <c r="E200" s="116" t="s">
        <v>365</v>
      </c>
      <c r="F200" s="162">
        <v>885000</v>
      </c>
      <c r="G200" s="139"/>
    </row>
    <row r="201" spans="1:7" ht="15.75" thickBot="1" x14ac:dyDescent="0.3">
      <c r="A201" s="296"/>
      <c r="B201" s="299"/>
      <c r="C201" s="136" t="s">
        <v>366</v>
      </c>
      <c r="D201" s="136" t="s">
        <v>367</v>
      </c>
      <c r="E201" s="113" t="s">
        <v>368</v>
      </c>
      <c r="F201" s="135">
        <v>4817000</v>
      </c>
      <c r="G201" s="139"/>
    </row>
    <row r="202" spans="1:7" x14ac:dyDescent="0.25">
      <c r="A202" s="296"/>
      <c r="B202" s="299"/>
      <c r="C202" s="309" t="s">
        <v>369</v>
      </c>
      <c r="D202" s="309" t="s">
        <v>370</v>
      </c>
      <c r="E202" s="217" t="s">
        <v>364</v>
      </c>
      <c r="F202" s="282">
        <v>796500</v>
      </c>
      <c r="G202" s="139"/>
    </row>
    <row r="203" spans="1:7" x14ac:dyDescent="0.25">
      <c r="A203" s="296"/>
      <c r="B203" s="299"/>
      <c r="C203" s="310"/>
      <c r="D203" s="310"/>
      <c r="E203" s="109" t="s">
        <v>371</v>
      </c>
      <c r="F203" s="126">
        <v>10620000</v>
      </c>
      <c r="G203" s="139"/>
    </row>
    <row r="204" spans="1:7" ht="15.75" thickBot="1" x14ac:dyDescent="0.3">
      <c r="A204" s="296"/>
      <c r="B204" s="299"/>
      <c r="C204" s="311"/>
      <c r="D204" s="310"/>
      <c r="E204" s="218" t="s">
        <v>372</v>
      </c>
      <c r="F204" s="132">
        <v>3982500</v>
      </c>
      <c r="G204" s="139"/>
    </row>
    <row r="205" spans="1:7" x14ac:dyDescent="0.25">
      <c r="A205" s="296"/>
      <c r="B205" s="299"/>
      <c r="C205" s="309" t="s">
        <v>373</v>
      </c>
      <c r="D205" s="310"/>
      <c r="E205" s="217" t="s">
        <v>364</v>
      </c>
      <c r="F205" s="282">
        <v>19429050</v>
      </c>
      <c r="G205" s="139"/>
    </row>
    <row r="206" spans="1:7" x14ac:dyDescent="0.25">
      <c r="A206" s="296"/>
      <c r="B206" s="299"/>
      <c r="C206" s="310"/>
      <c r="D206" s="310"/>
      <c r="E206" s="109" t="s">
        <v>371</v>
      </c>
      <c r="F206" s="126">
        <v>3155000</v>
      </c>
      <c r="G206" s="139"/>
    </row>
    <row r="207" spans="1:7" ht="15.75" thickBot="1" x14ac:dyDescent="0.3">
      <c r="A207" s="296"/>
      <c r="B207" s="299"/>
      <c r="C207" s="310"/>
      <c r="D207" s="310"/>
      <c r="E207" s="218" t="s">
        <v>372</v>
      </c>
      <c r="F207" s="132">
        <v>12934950</v>
      </c>
      <c r="G207" s="139"/>
    </row>
    <row r="208" spans="1:7" x14ac:dyDescent="0.25">
      <c r="A208" s="296"/>
      <c r="B208" s="299"/>
      <c r="C208" s="309" t="s">
        <v>374</v>
      </c>
      <c r="D208" s="310"/>
      <c r="E208" s="107" t="s">
        <v>364</v>
      </c>
      <c r="F208" s="282">
        <v>1944750</v>
      </c>
      <c r="G208" s="139"/>
    </row>
    <row r="209" spans="1:7" ht="15.75" thickBot="1" x14ac:dyDescent="0.3">
      <c r="A209" s="296"/>
      <c r="B209" s="299"/>
      <c r="C209" s="310"/>
      <c r="D209" s="311"/>
      <c r="E209" s="110" t="s">
        <v>372</v>
      </c>
      <c r="F209" s="132">
        <v>11020250</v>
      </c>
      <c r="G209" s="139"/>
    </row>
    <row r="210" spans="1:7" ht="15.75" thickBot="1" x14ac:dyDescent="0.3">
      <c r="A210" s="297"/>
      <c r="B210" s="299"/>
      <c r="C210" s="133" t="s">
        <v>414</v>
      </c>
      <c r="D210" s="165" t="s">
        <v>415</v>
      </c>
      <c r="E210" s="215" t="s">
        <v>358</v>
      </c>
      <c r="F210" s="281">
        <v>9585394</v>
      </c>
      <c r="G210" s="139"/>
    </row>
    <row r="211" spans="1:7" x14ac:dyDescent="0.25">
      <c r="A211" s="295" t="s">
        <v>375</v>
      </c>
      <c r="B211" s="299"/>
      <c r="C211" s="323" t="s">
        <v>376</v>
      </c>
      <c r="D211" s="309" t="s">
        <v>377</v>
      </c>
      <c r="E211" s="107" t="s">
        <v>378</v>
      </c>
      <c r="F211" s="282">
        <v>29712656</v>
      </c>
      <c r="G211" s="139"/>
    </row>
    <row r="212" spans="1:7" ht="15.75" thickBot="1" x14ac:dyDescent="0.3">
      <c r="A212" s="296"/>
      <c r="B212" s="299"/>
      <c r="C212" s="324"/>
      <c r="D212" s="311"/>
      <c r="E212" s="110" t="s">
        <v>379</v>
      </c>
      <c r="F212" s="132">
        <v>1550000</v>
      </c>
      <c r="G212" s="139"/>
    </row>
    <row r="213" spans="1:7" ht="15.75" thickBot="1" x14ac:dyDescent="0.3">
      <c r="A213" s="296"/>
      <c r="B213" s="299"/>
      <c r="C213" s="219" t="s">
        <v>380</v>
      </c>
      <c r="D213" s="323" t="s">
        <v>381</v>
      </c>
      <c r="E213" s="217" t="s">
        <v>382</v>
      </c>
      <c r="F213" s="282">
        <v>19289040</v>
      </c>
      <c r="G213" s="139"/>
    </row>
    <row r="214" spans="1:7" ht="15.75" thickBot="1" x14ac:dyDescent="0.3">
      <c r="A214" s="296"/>
      <c r="B214" s="299"/>
      <c r="C214" s="214" t="s">
        <v>383</v>
      </c>
      <c r="D214" s="324"/>
      <c r="E214" s="113" t="s">
        <v>378</v>
      </c>
      <c r="F214" s="135">
        <v>39572923</v>
      </c>
      <c r="G214" s="139"/>
    </row>
    <row r="215" spans="1:7" ht="15.75" thickBot="1" x14ac:dyDescent="0.3">
      <c r="A215" s="296"/>
      <c r="B215" s="299"/>
      <c r="C215" s="164" t="s">
        <v>384</v>
      </c>
      <c r="D215" s="324"/>
      <c r="E215" s="113" t="s">
        <v>378</v>
      </c>
      <c r="F215" s="135">
        <v>31831097</v>
      </c>
      <c r="G215" s="139"/>
    </row>
    <row r="216" spans="1:7" x14ac:dyDescent="0.25">
      <c r="A216" s="296"/>
      <c r="B216" s="299"/>
      <c r="C216" s="326" t="s">
        <v>385</v>
      </c>
      <c r="D216" s="324"/>
      <c r="E216" s="111" t="s">
        <v>382</v>
      </c>
      <c r="F216" s="124">
        <v>5601000</v>
      </c>
      <c r="G216" s="139"/>
    </row>
    <row r="217" spans="1:7" ht="15.75" thickBot="1" x14ac:dyDescent="0.3">
      <c r="A217" s="296"/>
      <c r="B217" s="299"/>
      <c r="C217" s="327"/>
      <c r="D217" s="325"/>
      <c r="E217" s="110" t="s">
        <v>378</v>
      </c>
      <c r="F217" s="132">
        <v>9904000</v>
      </c>
      <c r="G217" s="139"/>
    </row>
    <row r="218" spans="1:7" ht="15.75" thickBot="1" x14ac:dyDescent="0.3">
      <c r="A218" s="296"/>
      <c r="B218" s="299"/>
      <c r="C218" s="133" t="s">
        <v>386</v>
      </c>
      <c r="D218" s="133" t="s">
        <v>387</v>
      </c>
      <c r="E218" s="217" t="s">
        <v>379</v>
      </c>
      <c r="F218" s="282">
        <v>46475460</v>
      </c>
      <c r="G218" s="139"/>
    </row>
    <row r="219" spans="1:7" ht="15.75" thickBot="1" x14ac:dyDescent="0.3">
      <c r="A219" s="297"/>
      <c r="B219" s="300"/>
      <c r="C219" s="133" t="s">
        <v>421</v>
      </c>
      <c r="D219" s="214" t="s">
        <v>381</v>
      </c>
      <c r="E219" s="217" t="s">
        <v>378</v>
      </c>
      <c r="F219" s="282">
        <v>1363824</v>
      </c>
      <c r="G219" s="139"/>
    </row>
    <row r="220" spans="1:7" x14ac:dyDescent="0.25">
      <c r="A220" s="298" t="s">
        <v>388</v>
      </c>
      <c r="B220" s="298" t="s">
        <v>389</v>
      </c>
      <c r="C220" s="309" t="s">
        <v>390</v>
      </c>
      <c r="D220" s="321" t="s">
        <v>391</v>
      </c>
      <c r="E220" s="107" t="s">
        <v>253</v>
      </c>
      <c r="F220" s="130">
        <v>17982204</v>
      </c>
      <c r="G220" s="139"/>
    </row>
    <row r="221" spans="1:7" x14ac:dyDescent="0.25">
      <c r="A221" s="299"/>
      <c r="B221" s="299"/>
      <c r="C221" s="310"/>
      <c r="D221" s="322"/>
      <c r="E221" s="109">
        <v>127</v>
      </c>
      <c r="F221" s="126">
        <v>17982204</v>
      </c>
      <c r="G221" s="139"/>
    </row>
    <row r="222" spans="1:7" x14ac:dyDescent="0.25">
      <c r="A222" s="299"/>
      <c r="B222" s="299"/>
      <c r="C222" s="310"/>
      <c r="D222" s="322"/>
      <c r="E222" s="109">
        <v>165</v>
      </c>
      <c r="F222" s="126">
        <v>18552204</v>
      </c>
      <c r="G222" s="139"/>
    </row>
    <row r="223" spans="1:7" x14ac:dyDescent="0.25">
      <c r="A223" s="299"/>
      <c r="B223" s="299"/>
      <c r="C223" s="310"/>
      <c r="D223" s="322"/>
      <c r="E223" s="109">
        <v>166</v>
      </c>
      <c r="F223" s="126">
        <v>17435257</v>
      </c>
      <c r="G223" s="139"/>
    </row>
    <row r="224" spans="1:7" x14ac:dyDescent="0.25">
      <c r="A224" s="299"/>
      <c r="B224" s="299"/>
      <c r="C224" s="310"/>
      <c r="D224" s="322"/>
      <c r="E224" s="109">
        <v>167</v>
      </c>
      <c r="F224" s="126">
        <v>4410000</v>
      </c>
      <c r="G224" s="139"/>
    </row>
    <row r="225" spans="1:7" x14ac:dyDescent="0.25">
      <c r="A225" s="299"/>
      <c r="B225" s="299"/>
      <c r="C225" s="310"/>
      <c r="D225" s="322"/>
      <c r="E225" s="109">
        <v>168</v>
      </c>
      <c r="F225" s="126">
        <v>5832106</v>
      </c>
      <c r="G225" s="139"/>
    </row>
    <row r="226" spans="1:7" ht="15.75" thickBot="1" x14ac:dyDescent="0.3">
      <c r="A226" s="299"/>
      <c r="B226" s="299"/>
      <c r="C226" s="311"/>
      <c r="D226" s="322"/>
      <c r="E226" s="108">
        <v>172</v>
      </c>
      <c r="F226" s="128">
        <v>1697836</v>
      </c>
      <c r="G226" s="139"/>
    </row>
    <row r="227" spans="1:7" x14ac:dyDescent="0.25">
      <c r="A227" s="299"/>
      <c r="B227" s="299"/>
      <c r="C227" s="309" t="s">
        <v>392</v>
      </c>
      <c r="D227" s="322"/>
      <c r="E227" s="107" t="s">
        <v>393</v>
      </c>
      <c r="F227" s="130">
        <v>1462500</v>
      </c>
      <c r="G227" s="139"/>
    </row>
    <row r="228" spans="1:7" x14ac:dyDescent="0.25">
      <c r="A228" s="299"/>
      <c r="B228" s="299"/>
      <c r="C228" s="310"/>
      <c r="D228" s="322"/>
      <c r="E228" s="109" t="s">
        <v>323</v>
      </c>
      <c r="F228" s="126">
        <v>500000</v>
      </c>
      <c r="G228" s="139"/>
    </row>
    <row r="229" spans="1:7" x14ac:dyDescent="0.25">
      <c r="A229" s="299"/>
      <c r="B229" s="299"/>
      <c r="C229" s="310"/>
      <c r="D229" s="322"/>
      <c r="E229" s="109" t="s">
        <v>329</v>
      </c>
      <c r="F229" s="126">
        <v>6886953</v>
      </c>
      <c r="G229" s="139"/>
    </row>
    <row r="230" spans="1:7" x14ac:dyDescent="0.25">
      <c r="A230" s="299"/>
      <c r="B230" s="299"/>
      <c r="C230" s="310"/>
      <c r="D230" s="322"/>
      <c r="E230" s="109" t="s">
        <v>394</v>
      </c>
      <c r="F230" s="126">
        <v>7647047</v>
      </c>
      <c r="G230" s="139"/>
    </row>
    <row r="231" spans="1:7" x14ac:dyDescent="0.25">
      <c r="A231" s="299"/>
      <c r="B231" s="299"/>
      <c r="C231" s="310"/>
      <c r="D231" s="322"/>
      <c r="E231" s="109" t="s">
        <v>395</v>
      </c>
      <c r="F231" s="126">
        <v>4594124</v>
      </c>
      <c r="G231" s="139"/>
    </row>
    <row r="232" spans="1:7" ht="15.75" thickBot="1" x14ac:dyDescent="0.3">
      <c r="A232" s="299"/>
      <c r="B232" s="299"/>
      <c r="C232" s="311"/>
      <c r="D232" s="322"/>
      <c r="E232" s="108" t="s">
        <v>396</v>
      </c>
      <c r="F232" s="128">
        <v>224104</v>
      </c>
      <c r="G232" s="139"/>
    </row>
    <row r="233" spans="1:7" x14ac:dyDescent="0.25">
      <c r="A233" s="299"/>
      <c r="B233" s="299"/>
      <c r="C233" s="309" t="s">
        <v>397</v>
      </c>
      <c r="D233" s="322"/>
      <c r="E233" s="107" t="s">
        <v>327</v>
      </c>
      <c r="F233" s="130">
        <v>17941617</v>
      </c>
      <c r="G233" s="139"/>
    </row>
    <row r="234" spans="1:7" ht="15.75" thickBot="1" x14ac:dyDescent="0.3">
      <c r="A234" s="299"/>
      <c r="B234" s="299"/>
      <c r="C234" s="311"/>
      <c r="D234" s="312"/>
      <c r="E234" s="110" t="s">
        <v>396</v>
      </c>
      <c r="F234" s="132">
        <v>366155</v>
      </c>
      <c r="G234" s="139"/>
    </row>
    <row r="235" spans="1:7" x14ac:dyDescent="0.25">
      <c r="A235" s="299"/>
      <c r="B235" s="299"/>
      <c r="C235" s="298" t="s">
        <v>398</v>
      </c>
      <c r="D235" s="320" t="s">
        <v>399</v>
      </c>
      <c r="E235" s="107" t="s">
        <v>253</v>
      </c>
      <c r="F235" s="130">
        <v>10584499</v>
      </c>
      <c r="G235" s="139"/>
    </row>
    <row r="236" spans="1:7" x14ac:dyDescent="0.25">
      <c r="A236" s="299"/>
      <c r="B236" s="299"/>
      <c r="C236" s="299"/>
      <c r="D236" s="302"/>
      <c r="E236" s="109" t="s">
        <v>319</v>
      </c>
      <c r="F236" s="126">
        <v>6132808</v>
      </c>
      <c r="G236" s="139"/>
    </row>
    <row r="237" spans="1:7" x14ac:dyDescent="0.25">
      <c r="A237" s="299"/>
      <c r="B237" s="299"/>
      <c r="C237" s="299"/>
      <c r="D237" s="302"/>
      <c r="E237" s="109" t="s">
        <v>329</v>
      </c>
      <c r="F237" s="126">
        <v>9825614</v>
      </c>
      <c r="G237" s="139"/>
    </row>
    <row r="238" spans="1:7" x14ac:dyDescent="0.25">
      <c r="A238" s="299"/>
      <c r="B238" s="299"/>
      <c r="C238" s="299"/>
      <c r="D238" s="302"/>
      <c r="E238" s="109" t="s">
        <v>327</v>
      </c>
      <c r="F238" s="126">
        <v>9245614</v>
      </c>
      <c r="G238" s="139"/>
    </row>
    <row r="239" spans="1:7" x14ac:dyDescent="0.25">
      <c r="A239" s="299"/>
      <c r="B239" s="299"/>
      <c r="C239" s="299"/>
      <c r="D239" s="302"/>
      <c r="E239" s="109" t="s">
        <v>395</v>
      </c>
      <c r="F239" s="126">
        <v>7619210</v>
      </c>
      <c r="G239" s="139"/>
    </row>
    <row r="240" spans="1:7" x14ac:dyDescent="0.25">
      <c r="A240" s="299"/>
      <c r="B240" s="299"/>
      <c r="C240" s="299"/>
      <c r="D240" s="302"/>
      <c r="E240" s="109" t="s">
        <v>394</v>
      </c>
      <c r="F240" s="126">
        <v>2334825</v>
      </c>
      <c r="G240" s="139"/>
    </row>
    <row r="241" spans="1:7" ht="15.75" thickBot="1" x14ac:dyDescent="0.3">
      <c r="A241" s="299"/>
      <c r="B241" s="299"/>
      <c r="C241" s="299"/>
      <c r="D241" s="302"/>
      <c r="E241" s="108" t="s">
        <v>396</v>
      </c>
      <c r="F241" s="128">
        <v>953930</v>
      </c>
      <c r="G241" s="139"/>
    </row>
    <row r="242" spans="1:7" x14ac:dyDescent="0.25">
      <c r="A242" s="299"/>
      <c r="B242" s="299"/>
      <c r="C242" s="298" t="s">
        <v>400</v>
      </c>
      <c r="D242" s="302"/>
      <c r="E242" s="107" t="s">
        <v>393</v>
      </c>
      <c r="F242" s="130">
        <v>3412500</v>
      </c>
      <c r="G242" s="139"/>
    </row>
    <row r="243" spans="1:7" x14ac:dyDescent="0.25">
      <c r="A243" s="299"/>
      <c r="B243" s="299"/>
      <c r="C243" s="299"/>
      <c r="D243" s="302"/>
      <c r="E243" s="109" t="s">
        <v>323</v>
      </c>
      <c r="F243" s="126">
        <v>500000</v>
      </c>
      <c r="G243" s="139"/>
    </row>
    <row r="244" spans="1:7" x14ac:dyDescent="0.25">
      <c r="A244" s="299"/>
      <c r="B244" s="299"/>
      <c r="C244" s="299"/>
      <c r="D244" s="302"/>
      <c r="E244" s="109" t="s">
        <v>329</v>
      </c>
      <c r="F244" s="126">
        <v>11562240</v>
      </c>
      <c r="G244" s="139"/>
    </row>
    <row r="245" spans="1:7" x14ac:dyDescent="0.25">
      <c r="A245" s="299"/>
      <c r="B245" s="299"/>
      <c r="C245" s="299"/>
      <c r="D245" s="302"/>
      <c r="E245" s="109" t="s">
        <v>395</v>
      </c>
      <c r="F245" s="126">
        <v>8296680</v>
      </c>
      <c r="G245" s="139"/>
    </row>
    <row r="246" spans="1:7" x14ac:dyDescent="0.25">
      <c r="A246" s="299"/>
      <c r="B246" s="299"/>
      <c r="C246" s="299"/>
      <c r="D246" s="302"/>
      <c r="E246" s="109" t="s">
        <v>394</v>
      </c>
      <c r="F246" s="126">
        <v>15565500</v>
      </c>
      <c r="G246" s="139"/>
    </row>
    <row r="247" spans="1:7" ht="15.75" thickBot="1" x14ac:dyDescent="0.3">
      <c r="A247" s="299"/>
      <c r="B247" s="299"/>
      <c r="C247" s="299"/>
      <c r="D247" s="302"/>
      <c r="E247" s="108" t="s">
        <v>396</v>
      </c>
      <c r="F247" s="128">
        <v>395080</v>
      </c>
      <c r="G247" s="139"/>
    </row>
    <row r="248" spans="1:7" x14ac:dyDescent="0.25">
      <c r="A248" s="299"/>
      <c r="B248" s="299"/>
      <c r="C248" s="298" t="s">
        <v>401</v>
      </c>
      <c r="D248" s="302"/>
      <c r="E248" s="107" t="s">
        <v>327</v>
      </c>
      <c r="F248" s="130">
        <v>20338920</v>
      </c>
      <c r="G248" s="139"/>
    </row>
    <row r="249" spans="1:7" ht="15.75" thickBot="1" x14ac:dyDescent="0.3">
      <c r="A249" s="300"/>
      <c r="B249" s="300"/>
      <c r="C249" s="299"/>
      <c r="D249" s="302"/>
      <c r="E249" s="108" t="s">
        <v>396</v>
      </c>
      <c r="F249" s="128">
        <v>415080</v>
      </c>
      <c r="G249" s="139"/>
    </row>
    <row r="250" spans="1:7" x14ac:dyDescent="0.25">
      <c r="A250" s="295" t="s">
        <v>402</v>
      </c>
      <c r="B250" s="295" t="s">
        <v>170</v>
      </c>
      <c r="C250" s="298" t="s">
        <v>403</v>
      </c>
      <c r="D250" s="320" t="s">
        <v>404</v>
      </c>
      <c r="E250" s="107" t="s">
        <v>405</v>
      </c>
      <c r="F250" s="130">
        <v>1870000</v>
      </c>
      <c r="G250" s="139"/>
    </row>
    <row r="251" spans="1:7" x14ac:dyDescent="0.25">
      <c r="A251" s="296"/>
      <c r="B251" s="296"/>
      <c r="C251" s="299"/>
      <c r="D251" s="302"/>
      <c r="E251" s="109" t="s">
        <v>406</v>
      </c>
      <c r="F251" s="126">
        <v>25492805</v>
      </c>
      <c r="G251" s="139"/>
    </row>
    <row r="252" spans="1:7" x14ac:dyDescent="0.25">
      <c r="A252" s="296"/>
      <c r="B252" s="296"/>
      <c r="C252" s="299"/>
      <c r="D252" s="302"/>
      <c r="E252" s="109" t="s">
        <v>407</v>
      </c>
      <c r="F252" s="126">
        <v>447061</v>
      </c>
      <c r="G252" s="139"/>
    </row>
    <row r="253" spans="1:7" ht="15.75" thickBot="1" x14ac:dyDescent="0.3">
      <c r="A253" s="316"/>
      <c r="B253" s="316"/>
      <c r="C253" s="300"/>
      <c r="D253" s="303"/>
      <c r="E253" s="108" t="s">
        <v>408</v>
      </c>
      <c r="F253" s="128">
        <v>713073</v>
      </c>
      <c r="G253" s="139"/>
    </row>
    <row r="254" spans="1:7" x14ac:dyDescent="0.25">
      <c r="A254" s="295" t="s">
        <v>409</v>
      </c>
      <c r="B254" s="295" t="s">
        <v>170</v>
      </c>
      <c r="C254" s="317" t="s">
        <v>410</v>
      </c>
      <c r="D254" s="320" t="s">
        <v>404</v>
      </c>
      <c r="E254" s="107" t="s">
        <v>405</v>
      </c>
      <c r="F254" s="130">
        <v>4209895</v>
      </c>
      <c r="G254" s="139"/>
    </row>
    <row r="255" spans="1:7" x14ac:dyDescent="0.25">
      <c r="A255" s="296"/>
      <c r="B255" s="296"/>
      <c r="C255" s="318"/>
      <c r="D255" s="302"/>
      <c r="E255" s="109" t="s">
        <v>406</v>
      </c>
      <c r="F255" s="126">
        <v>62479683</v>
      </c>
      <c r="G255" s="139"/>
    </row>
    <row r="256" spans="1:7" x14ac:dyDescent="0.25">
      <c r="A256" s="296"/>
      <c r="B256" s="296"/>
      <c r="C256" s="318"/>
      <c r="D256" s="302"/>
      <c r="E256" s="109" t="s">
        <v>407</v>
      </c>
      <c r="F256" s="126">
        <v>883218</v>
      </c>
      <c r="G256" s="139"/>
    </row>
    <row r="257" spans="1:7" ht="15.75" thickBot="1" x14ac:dyDescent="0.3">
      <c r="A257" s="316"/>
      <c r="B257" s="316"/>
      <c r="C257" s="319"/>
      <c r="D257" s="303"/>
      <c r="E257" s="110" t="s">
        <v>408</v>
      </c>
      <c r="F257" s="132">
        <v>1379036</v>
      </c>
      <c r="G257" s="139"/>
    </row>
  </sheetData>
  <mergeCells count="116">
    <mergeCell ref="C211:C212"/>
    <mergeCell ref="D211:D212"/>
    <mergeCell ref="D213:D217"/>
    <mergeCell ref="C216:C217"/>
    <mergeCell ref="A178:A192"/>
    <mergeCell ref="C178:C179"/>
    <mergeCell ref="D178:D181"/>
    <mergeCell ref="C180:C181"/>
    <mergeCell ref="C182:C183"/>
    <mergeCell ref="A193:A210"/>
    <mergeCell ref="C187:C188"/>
    <mergeCell ref="C189:C190"/>
    <mergeCell ref="D191:D192"/>
    <mergeCell ref="C193:C195"/>
    <mergeCell ref="D193:D197"/>
    <mergeCell ref="C196:C197"/>
    <mergeCell ref="C198:C200"/>
    <mergeCell ref="D198:D200"/>
    <mergeCell ref="C202:C204"/>
    <mergeCell ref="D202:D209"/>
    <mergeCell ref="C205:C207"/>
    <mergeCell ref="C208:C209"/>
    <mergeCell ref="D182:D183"/>
    <mergeCell ref="C184:C185"/>
    <mergeCell ref="A254:A257"/>
    <mergeCell ref="B254:B257"/>
    <mergeCell ref="C254:C257"/>
    <mergeCell ref="D254:D257"/>
    <mergeCell ref="A220:A249"/>
    <mergeCell ref="B220:B249"/>
    <mergeCell ref="C220:C226"/>
    <mergeCell ref="D220:D234"/>
    <mergeCell ref="C227:C232"/>
    <mergeCell ref="C233:C234"/>
    <mergeCell ref="C235:C241"/>
    <mergeCell ref="D235:D249"/>
    <mergeCell ref="C242:C247"/>
    <mergeCell ref="C248:C249"/>
    <mergeCell ref="A250:A253"/>
    <mergeCell ref="B250:B253"/>
    <mergeCell ref="C250:C253"/>
    <mergeCell ref="D250:D253"/>
    <mergeCell ref="A162:A177"/>
    <mergeCell ref="B162:B177"/>
    <mergeCell ref="D162:D169"/>
    <mergeCell ref="C166:C169"/>
    <mergeCell ref="C170:C171"/>
    <mergeCell ref="D170:D173"/>
    <mergeCell ref="C172:C173"/>
    <mergeCell ref="C174:C175"/>
    <mergeCell ref="D174:D175"/>
    <mergeCell ref="D176:D177"/>
    <mergeCell ref="D184:D185"/>
    <mergeCell ref="D186:D190"/>
    <mergeCell ref="D118:D134"/>
    <mergeCell ref="C130:C134"/>
    <mergeCell ref="C135:C140"/>
    <mergeCell ref="D135:D147"/>
    <mergeCell ref="C141:C146"/>
    <mergeCell ref="A148:A161"/>
    <mergeCell ref="B148:B161"/>
    <mergeCell ref="C148:C155"/>
    <mergeCell ref="D148:D161"/>
    <mergeCell ref="C156:C157"/>
    <mergeCell ref="B98:B147"/>
    <mergeCell ref="C98:C99"/>
    <mergeCell ref="D98:D117"/>
    <mergeCell ref="C100:C101"/>
    <mergeCell ref="C102:C106"/>
    <mergeCell ref="C107:C111"/>
    <mergeCell ref="C112:C114"/>
    <mergeCell ref="C115:C117"/>
    <mergeCell ref="C118:C121"/>
    <mergeCell ref="C158:C161"/>
    <mergeCell ref="C122:C125"/>
    <mergeCell ref="C126:C129"/>
    <mergeCell ref="A98:A134"/>
    <mergeCell ref="A135:A147"/>
    <mergeCell ref="C90:C92"/>
    <mergeCell ref="D90:D97"/>
    <mergeCell ref="C93:C94"/>
    <mergeCell ref="C95:C97"/>
    <mergeCell ref="A52:A97"/>
    <mergeCell ref="B52:B97"/>
    <mergeCell ref="C52:C54"/>
    <mergeCell ref="D52:D62"/>
    <mergeCell ref="C55:C58"/>
    <mergeCell ref="C59:C62"/>
    <mergeCell ref="C63:C68"/>
    <mergeCell ref="D63:D74"/>
    <mergeCell ref="C69:C74"/>
    <mergeCell ref="C75:C80"/>
    <mergeCell ref="A211:A219"/>
    <mergeCell ref="B178:B219"/>
    <mergeCell ref="A1:F1"/>
    <mergeCell ref="A35:A51"/>
    <mergeCell ref="B35:B51"/>
    <mergeCell ref="C35:C36"/>
    <mergeCell ref="D35:D40"/>
    <mergeCell ref="C37:C38"/>
    <mergeCell ref="D41:D51"/>
    <mergeCell ref="C42:C45"/>
    <mergeCell ref="C47:C51"/>
    <mergeCell ref="A3:A34"/>
    <mergeCell ref="B3:B34"/>
    <mergeCell ref="C3:C4"/>
    <mergeCell ref="D3:D31"/>
    <mergeCell ref="C5:C11"/>
    <mergeCell ref="C12:C22"/>
    <mergeCell ref="C23:C26"/>
    <mergeCell ref="C32:C34"/>
    <mergeCell ref="D32:D34"/>
    <mergeCell ref="C27:C31"/>
    <mergeCell ref="D75:D89"/>
    <mergeCell ref="C81:C86"/>
    <mergeCell ref="C87:C89"/>
  </mergeCells>
  <phoneticPr fontId="14" type="noConversion"/>
  <pageMargins left="0.11811023622047245" right="0.11811023622047245" top="0.28000000000000003" bottom="0.17" header="0.31496062992125984" footer="0.31496062992125984"/>
  <pageSetup paperSize="9" orientation="portrait" r:id="rId1"/>
  <rowBreaks count="5" manualBreakCount="5">
    <brk id="51" max="16383" man="1"/>
    <brk id="97" max="16383" man="1"/>
    <brk id="147" max="16383" man="1"/>
    <brk id="192" max="16383" man="1"/>
    <brk id="2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Indykatywna tabela finansowa</vt:lpstr>
      <vt:lpstr>Indykatywna tab. fin.-CP,CS,KI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Szczegółowego Opisu Priorytetów programu Fundusze Europejskie dla Lubelskiego 2021-2027</dc:title>
  <dc:creator>Marcin Korchut</dc:creator>
  <cp:lastModifiedBy>IZ PR1</cp:lastModifiedBy>
  <cp:lastPrinted>2025-01-14T13:16:11Z</cp:lastPrinted>
  <dcterms:created xsi:type="dcterms:W3CDTF">2022-12-07T11:23:16Z</dcterms:created>
  <dcterms:modified xsi:type="dcterms:W3CDTF">2025-05-23T06:50:35Z</dcterms:modified>
</cp:coreProperties>
</file>