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22_aktualizacja marzec _ LAWP/po ZWL/"/>
    </mc:Choice>
  </mc:AlternateContent>
  <xr:revisionPtr revIDLastSave="52" documentId="8_{4BF26F0A-573F-4948-8EFA-48A4ACFD494F}" xr6:coauthVersionLast="47" xr6:coauthVersionMax="47" xr10:uidLastSave="{FF041BA1-07C7-49F2-981C-4B8226A8C283}"/>
  <bookViews>
    <workbookView xWindow="-120" yWindow="-120" windowWidth="29040" windowHeight="15720" activeTab="1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6" l="1"/>
  <c r="F261" i="7" l="1"/>
  <c r="K24" i="6"/>
  <c r="L24" i="6"/>
  <c r="M24" i="6"/>
  <c r="N24" i="6"/>
  <c r="P24" i="6"/>
  <c r="F24" i="6"/>
  <c r="G24" i="6"/>
  <c r="H24" i="6"/>
  <c r="E24" i="6"/>
  <c r="J36" i="6"/>
  <c r="I36" i="6" s="1"/>
  <c r="D36" i="6"/>
  <c r="O36" i="6" l="1"/>
  <c r="O104" i="6" l="1"/>
  <c r="J104" i="6"/>
  <c r="I104" i="6"/>
  <c r="D104" i="6"/>
  <c r="J102" i="6" l="1"/>
  <c r="I102" i="6" s="1"/>
  <c r="I101" i="6" s="1"/>
  <c r="J87" i="6"/>
  <c r="I87" i="6" s="1"/>
  <c r="D102" i="6"/>
  <c r="J96" i="6"/>
  <c r="I96" i="6" s="1"/>
  <c r="J97" i="6"/>
  <c r="I97" i="6" s="1"/>
  <c r="J98" i="6"/>
  <c r="I98" i="6" s="1"/>
  <c r="J99" i="6"/>
  <c r="I99" i="6" s="1"/>
  <c r="J100" i="6"/>
  <c r="I100" i="6" s="1"/>
  <c r="O100" i="6" s="1"/>
  <c r="D96" i="6"/>
  <c r="D97" i="6"/>
  <c r="O97" i="6" s="1"/>
  <c r="D98" i="6"/>
  <c r="O98" i="6" s="1"/>
  <c r="D99" i="6"/>
  <c r="D100" i="6"/>
  <c r="J95" i="6"/>
  <c r="I95" i="6" s="1"/>
  <c r="D95" i="6"/>
  <c r="O95" i="6" s="1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O78" i="6" s="1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J74" i="6"/>
  <c r="I74" i="6" s="1"/>
  <c r="O74" i="6" s="1"/>
  <c r="J75" i="6"/>
  <c r="I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O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O55" i="6"/>
  <c r="D54" i="6"/>
  <c r="O54" i="6" s="1"/>
  <c r="D55" i="6"/>
  <c r="J54" i="6"/>
  <c r="I54" i="6" s="1"/>
  <c r="J55" i="6"/>
  <c r="I55" i="6" s="1"/>
  <c r="J53" i="6"/>
  <c r="J52" i="6" s="1"/>
  <c r="D53" i="6"/>
  <c r="D50" i="6"/>
  <c r="D51" i="6"/>
  <c r="J50" i="6"/>
  <c r="I50" i="6" s="1"/>
  <c r="O50" i="6" s="1"/>
  <c r="J51" i="6"/>
  <c r="I51" i="6" s="1"/>
  <c r="O51" i="6" s="1"/>
  <c r="J49" i="6"/>
  <c r="J48" i="6" s="1"/>
  <c r="D49" i="6"/>
  <c r="J39" i="6"/>
  <c r="I39" i="6" s="1"/>
  <c r="O39" i="6" s="1"/>
  <c r="J40" i="6"/>
  <c r="I40" i="6" s="1"/>
  <c r="J41" i="6"/>
  <c r="I41" i="6" s="1"/>
  <c r="J42" i="6"/>
  <c r="I42" i="6" s="1"/>
  <c r="J43" i="6"/>
  <c r="I43" i="6" s="1"/>
  <c r="O43" i="6" s="1"/>
  <c r="J44" i="6"/>
  <c r="I44" i="6" s="1"/>
  <c r="J45" i="6"/>
  <c r="I45" i="6" s="1"/>
  <c r="J46" i="6"/>
  <c r="I46" i="6" s="1"/>
  <c r="J47" i="6"/>
  <c r="I47" i="6" s="1"/>
  <c r="D39" i="6"/>
  <c r="D40" i="6"/>
  <c r="O40" i="6" s="1"/>
  <c r="D41" i="6"/>
  <c r="O41" i="6" s="1"/>
  <c r="D42" i="6"/>
  <c r="O42" i="6" s="1"/>
  <c r="D43" i="6"/>
  <c r="D44" i="6"/>
  <c r="D45" i="6"/>
  <c r="D46" i="6"/>
  <c r="D47" i="6"/>
  <c r="J38" i="6"/>
  <c r="I38" i="6" s="1"/>
  <c r="D38" i="6"/>
  <c r="O38" i="6" s="1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J34" i="6"/>
  <c r="I34" i="6" s="1"/>
  <c r="J35" i="6"/>
  <c r="I35" i="6" s="1"/>
  <c r="J25" i="6"/>
  <c r="I25" i="6" s="1"/>
  <c r="D26" i="6"/>
  <c r="O26" i="6" s="1"/>
  <c r="D27" i="6"/>
  <c r="D28" i="6"/>
  <c r="O28" i="6" s="1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O17" i="6" s="1"/>
  <c r="D18" i="6"/>
  <c r="O18" i="6" s="1"/>
  <c r="D19" i="6"/>
  <c r="O19" i="6" s="1"/>
  <c r="D20" i="6"/>
  <c r="O20" i="6" s="1"/>
  <c r="D21" i="6"/>
  <c r="D22" i="6"/>
  <c r="D23" i="6"/>
  <c r="D16" i="6"/>
  <c r="O16" i="6" s="1"/>
  <c r="D10" i="6"/>
  <c r="D11" i="6"/>
  <c r="D12" i="6"/>
  <c r="D13" i="6"/>
  <c r="D14" i="6"/>
  <c r="E103" i="6"/>
  <c r="F103" i="6"/>
  <c r="G103" i="6"/>
  <c r="H103" i="6"/>
  <c r="H105" i="6" s="1"/>
  <c r="I103" i="6"/>
  <c r="J103" i="6"/>
  <c r="K103" i="6"/>
  <c r="L103" i="6"/>
  <c r="M103" i="6"/>
  <c r="N103" i="6"/>
  <c r="O103" i="6"/>
  <c r="P103" i="6"/>
  <c r="P105" i="6" s="1"/>
  <c r="D103" i="6"/>
  <c r="E101" i="6"/>
  <c r="E105" i="6" s="1"/>
  <c r="F101" i="6"/>
  <c r="G101" i="6"/>
  <c r="H101" i="6"/>
  <c r="J101" i="6"/>
  <c r="K101" i="6"/>
  <c r="L101" i="6"/>
  <c r="M101" i="6"/>
  <c r="N101" i="6"/>
  <c r="P101" i="6"/>
  <c r="D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D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I33" i="6" l="1"/>
  <c r="I24" i="6" s="1"/>
  <c r="J24" i="6"/>
  <c r="D24" i="6"/>
  <c r="O73" i="6"/>
  <c r="O75" i="6"/>
  <c r="J94" i="6"/>
  <c r="G105" i="6"/>
  <c r="D67" i="6"/>
  <c r="O68" i="6"/>
  <c r="O46" i="6"/>
  <c r="O44" i="6"/>
  <c r="O37" i="6" s="1"/>
  <c r="O47" i="6"/>
  <c r="O45" i="6"/>
  <c r="O32" i="6"/>
  <c r="O27" i="6"/>
  <c r="O35" i="6"/>
  <c r="O30" i="6"/>
  <c r="O25" i="6"/>
  <c r="O34" i="6"/>
  <c r="O31" i="6"/>
  <c r="O22" i="6"/>
  <c r="D15" i="6"/>
  <c r="O23" i="6"/>
  <c r="O21" i="6"/>
  <c r="O15" i="6" s="1"/>
  <c r="O14" i="6"/>
  <c r="O13" i="6"/>
  <c r="O29" i="6"/>
  <c r="O53" i="6"/>
  <c r="O52" i="6" s="1"/>
  <c r="O99" i="6"/>
  <c r="D48" i="6"/>
  <c r="J15" i="6"/>
  <c r="O57" i="6"/>
  <c r="D37" i="6"/>
  <c r="J56" i="6"/>
  <c r="O72" i="6"/>
  <c r="O12" i="6"/>
  <c r="O88" i="6"/>
  <c r="N105" i="6"/>
  <c r="O96" i="6"/>
  <c r="O94" i="6" s="1"/>
  <c r="O102" i="6"/>
  <c r="O101" i="6" s="1"/>
  <c r="I49" i="6"/>
  <c r="O49" i="6" s="1"/>
  <c r="O48" i="6" s="1"/>
  <c r="D77" i="6"/>
  <c r="K105" i="6"/>
  <c r="M105" i="6"/>
  <c r="L105" i="6"/>
  <c r="O87" i="6"/>
  <c r="O91" i="6"/>
  <c r="O90" i="6"/>
  <c r="O89" i="6"/>
  <c r="O66" i="6"/>
  <c r="F105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I56" i="6"/>
  <c r="O64" i="6"/>
  <c r="D56" i="6"/>
  <c r="D52" i="6"/>
  <c r="I53" i="6"/>
  <c r="I52" i="6" s="1"/>
  <c r="I37" i="6"/>
  <c r="J37" i="6"/>
  <c r="I15" i="6"/>
  <c r="J8" i="6"/>
  <c r="I9" i="6"/>
  <c r="I8" i="6" s="1"/>
  <c r="O33" i="6" l="1"/>
  <c r="O24" i="6"/>
  <c r="O86" i="6"/>
  <c r="O56" i="6"/>
  <c r="I48" i="6"/>
  <c r="O77" i="6"/>
  <c r="O9" i="6"/>
  <c r="O8" i="6" s="1"/>
  <c r="D105" i="6"/>
  <c r="O67" i="6"/>
  <c r="I105" i="6"/>
  <c r="J105" i="6"/>
  <c r="O105" i="6" l="1"/>
</calcChain>
</file>

<file path=xl/sharedStrings.xml><?xml version="1.0" encoding="utf-8"?>
<sst xmlns="http://schemas.openxmlformats.org/spreadsheetml/2006/main" count="737" uniqueCount="426">
  <si>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</si>
  <si>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</si>
  <si>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</si>
  <si>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</si>
  <si>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</si>
  <si>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</si>
  <si>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</si>
  <si>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</si>
  <si>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</si>
  <si>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</si>
  <si>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</si>
  <si>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</si>
  <si>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</si>
  <si>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</si>
  <si>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</si>
  <si>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</si>
  <si>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</si>
  <si>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</si>
  <si>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</si>
  <si>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</si>
  <si>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</si>
  <si>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</si>
  <si>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</si>
  <si>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</si>
  <si>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</si>
  <si>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</si>
  <si>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</si>
  <si>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</si>
  <si>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</si>
  <si>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</si>
  <si>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</si>
  <si>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</si>
  <si>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</si>
  <si>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</si>
  <si>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</si>
  <si>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</si>
  <si>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</si>
  <si>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</si>
  <si>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</si>
  <si>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</si>
  <si>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</si>
  <si>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</si>
  <si>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</si>
  <si>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</si>
  <si>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</si>
  <si>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</si>
  <si>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</si>
  <si>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</si>
  <si>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</si>
  <si>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</si>
  <si>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</si>
  <si>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</si>
  <si>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</si>
  <si>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</si>
  <si>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</si>
  <si>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</si>
  <si>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</si>
  <si>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</si>
  <si>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</si>
  <si>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</si>
  <si>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</si>
  <si>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</si>
  <si>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</si>
  <si>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</si>
  <si>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</si>
  <si>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</si>
  <si>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</si>
  <si>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</si>
  <si>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</si>
  <si>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</si>
  <si>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</si>
  <si>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</si>
  <si>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</si>
  <si>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</si>
  <si>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</si>
  <si>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</si>
  <si>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</si>
  <si>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</si>
  <si>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</si>
  <si>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</si>
  <si>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</si>
  <si>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</si>
  <si>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</si>
  <si>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</si>
  <si>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</si>
  <si>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</si>
  <si>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</si>
  <si>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</si>
  <si>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</si>
  <si>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</si>
  <si>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</si>
  <si>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</si>
  <si>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</si>
  <si>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</si>
  <si>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</si>
  <si>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</si>
  <si>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</si>
  <si>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</si>
  <si>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</si>
  <si>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</si>
  <si>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</si>
  <si>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</si>
  <si>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</si>
  <si>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</si>
  <si>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</si>
  <si>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</si>
  <si>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</si>
  <si>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</si>
  <si>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</si>
  <si>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</si>
  <si>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</si>
  <si>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</si>
  <si>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</si>
  <si>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</si>
  <si>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</si>
  <si>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</si>
  <si>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</si>
  <si>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</si>
  <si>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</si>
  <si>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</si>
  <si>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</si>
  <si>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</si>
  <si>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</si>
  <si>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</si>
  <si>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</si>
  <si>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</si>
  <si>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</si>
  <si>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</si>
  <si>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</si>
  <si>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</si>
  <si>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</si>
  <si>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</si>
  <si>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</si>
  <si>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</si>
  <si>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</si>
  <si>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</si>
  <si>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</si>
  <si>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</si>
  <si>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</si>
  <si>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</si>
  <si>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</si>
  <si>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</si>
  <si>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</si>
  <si>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</si>
  <si>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</si>
  <si>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</si>
  <si>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</si>
  <si>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</si>
  <si>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</si>
  <si>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</si>
  <si>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</si>
  <si>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</si>
  <si>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</si>
  <si>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</si>
  <si>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</si>
  <si>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</si>
  <si>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</si>
  <si>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</si>
  <si>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</si>
  <si>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</si>
  <si>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</si>
  <si>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</si>
  <si>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</si>
  <si>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</si>
  <si>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</si>
  <si>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</si>
  <si>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</si>
  <si>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</si>
  <si>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</si>
  <si>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</si>
  <si>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</si>
  <si>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</si>
  <si>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</si>
  <si>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</si>
  <si>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</si>
  <si>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</si>
  <si>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</si>
  <si>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</si>
  <si>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</si>
  <si>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</si>
  <si>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</si>
  <si>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</si>
  <si>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</si>
  <si>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</si>
  <si>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</si>
  <si>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</si>
  <si>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</si>
  <si>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</si>
  <si>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</si>
  <si>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</si>
  <si>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</si>
  <si>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</si>
  <si>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</si>
  <si>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</si>
  <si>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</si>
  <si>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</si>
  <si>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</si>
  <si>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</si>
  <si>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</si>
  <si>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</si>
  <si>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</si>
  <si>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</si>
  <si>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</si>
  <si>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</si>
  <si>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</si>
  <si>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</si>
  <si>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</si>
  <si>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</si>
  <si>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</si>
  <si>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</si>
  <si>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</si>
  <si>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</si>
  <si>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</si>
  <si>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</si>
  <si>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</si>
  <si>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</si>
  <si>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</si>
  <si>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</si>
  <si>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</si>
  <si>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</si>
  <si>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</si>
  <si>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</si>
  <si>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</si>
  <si>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</si>
  <si>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</si>
  <si>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</si>
  <si>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</si>
  <si>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</si>
  <si>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</si>
  <si>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</si>
  <si>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</si>
  <si>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</si>
  <si>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</si>
  <si>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</si>
  <si>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</si>
  <si>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</si>
  <si>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</si>
  <si>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</si>
  <si>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</si>
  <si>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</si>
  <si>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</si>
  <si>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</si>
  <si>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</si>
  <si>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</si>
  <si>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</si>
  <si>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</si>
  <si>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</si>
  <si>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</si>
  <si>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</si>
  <si>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</si>
  <si>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</si>
  <si>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</si>
  <si>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</si>
  <si>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</si>
  <si>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</si>
  <si>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</si>
  <si>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</si>
  <si>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</si>
  <si>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</si>
  <si>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</si>
  <si>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</si>
  <si>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</si>
  <si>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</si>
  <si>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</si>
  <si>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</si>
  <si>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</si>
  <si>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</si>
  <si>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</si>
  <si>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</si>
  <si>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</si>
  <si>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</si>
  <si>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</si>
  <si>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</si>
  <si>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</si>
  <si>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</si>
  <si>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</si>
  <si>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</si>
  <si>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</si>
  <si>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</si>
  <si>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</si>
  <si>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</si>
  <si>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</si>
  <si>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</si>
  <si>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</si>
  <si>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</si>
  <si>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</si>
  <si>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</si>
  <si>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</si>
  <si>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</si>
  <si>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</si>
  <si>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</si>
  <si>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</si>
  <si>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</si>
  <si>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</si>
  <si>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</si>
  <si>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</si>
  <si>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</si>
  <si>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</si>
  <si>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</si>
  <si>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</si>
  <si>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</si>
  <si>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</si>
  <si>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</si>
  <si>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</si>
  <si>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</si>
  <si>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</si>
  <si>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</si>
  <si>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</si>
  <si>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</si>
  <si>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</si>
  <si>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</si>
  <si>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</si>
  <si>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</si>
  <si>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</si>
  <si>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</si>
  <si>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</si>
  <si>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</si>
  <si>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</si>
  <si>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</si>
  <si>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</si>
  <si>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</si>
  <si>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</si>
  <si>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</si>
  <si>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</si>
  <si>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</si>
  <si>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</si>
  <si>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</si>
  <si>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</si>
  <si>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</si>
  <si>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</si>
  <si>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</si>
  <si>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</si>
  <si>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</si>
  <si>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</si>
  <si>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</si>
  <si>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</si>
  <si>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</si>
  <si>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</si>
  <si>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</si>
  <si>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</si>
  <si>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</si>
  <si>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</si>
  <si>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</si>
  <si>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</si>
  <si>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</si>
  <si>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</si>
  <si>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</si>
  <si>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</si>
  <si>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</si>
  <si>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</si>
  <si>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</si>
  <si>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</si>
  <si>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</si>
  <si>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</si>
  <si>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</si>
  <si>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</si>
  <si>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</si>
  <si>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</si>
  <si>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</si>
  <si>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</si>
  <si>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</si>
  <si>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</si>
  <si>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</si>
  <si>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</si>
  <si>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</si>
  <si>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</si>
  <si>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</si>
  <si>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</si>
  <si>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</si>
  <si>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</si>
  <si>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</si>
  <si>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</si>
  <si>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</si>
  <si>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</si>
  <si>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</si>
  <si>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</si>
  <si>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</si>
  <si>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</si>
  <si>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</si>
  <si>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</si>
  <si>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</si>
  <si>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</si>
  <si>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</si>
  <si>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</si>
  <si>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</si>
  <si>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</si>
  <si>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</si>
  <si>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</si>
  <si>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</si>
  <si>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</si>
  <si>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</si>
  <si>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</si>
  <si>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</si>
  <si>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</si>
  <si>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</si>
  <si>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</si>
  <si>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</si>
  <si>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</si>
  <si>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</si>
  <si>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</si>
  <si>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</si>
  <si>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 xml:space="preserve"> 12.1</t>
  </si>
  <si>
    <t>PT.1 Pomoc Techniczna</t>
  </si>
  <si>
    <t>179</t>
  </si>
  <si>
    <t>180</t>
  </si>
  <si>
    <t>181</t>
  </si>
  <si>
    <t>182</t>
  </si>
  <si>
    <t>Priorytet nr 13</t>
  </si>
  <si>
    <t>13.1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</si>
  <si>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</si>
  <si>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</si>
  <si>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</si>
  <si>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</si>
  <si>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</si>
  <si>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</si>
  <si>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</si>
  <si>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</si>
  <si>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</si>
  <si>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</si>
  <si>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</si>
  <si>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</si>
  <si>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</si>
  <si>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</si>
  <si>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</si>
  <si>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</si>
  <si>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 xml:space="preserve">Załącznik do Szczegółowego Opisu Priorytetów programu Fundusze Europejskie dla Lubelskiego 2021-2027 z dnia 11 marca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</si>
</sst>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49" fontId="3" fillId="0" borderId="3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9" fontId="3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9" fontId="3" fillId="0" borderId="53" xfId="0" applyNumberFormat="1" applyFont="1" applyBorder="1" applyAlignment="1">
      <alignment horizontal="center" vertical="center"/>
    </xf>
    <xf numFmtId="4" fontId="3" fillId="0" borderId="55" xfId="0" applyNumberFormat="1" applyFont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49" fontId="3" fillId="0" borderId="64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right" vertical="center"/>
    </xf>
    <xf numFmtId="0" fontId="2" fillId="4" borderId="5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3" fontId="2" fillId="3" borderId="53" xfId="0" applyNumberFormat="1" applyFont="1" applyFill="1" applyBorder="1" applyAlignment="1">
      <alignment horizontal="right"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3" fontId="2" fillId="3" borderId="55" xfId="0" applyNumberFormat="1" applyFont="1" applyFill="1" applyBorder="1" applyAlignment="1">
      <alignment horizontal="right" vertical="center" wrapText="1"/>
    </xf>
    <xf numFmtId="3" fontId="4" fillId="3" borderId="39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50" xfId="0" applyNumberFormat="1" applyFont="1" applyFill="1" applyBorder="1" applyAlignment="1">
      <alignment horizontal="right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3" fontId="2" fillId="4" borderId="54" xfId="0" applyNumberFormat="1" applyFont="1" applyFill="1" applyBorder="1" applyAlignment="1">
      <alignment horizontal="right" vertical="center" wrapText="1"/>
    </xf>
    <xf numFmtId="3" fontId="2" fillId="4" borderId="57" xfId="0" applyNumberFormat="1" applyFont="1" applyFill="1" applyBorder="1" applyAlignment="1">
      <alignment horizontal="right" vertical="center" wrapText="1"/>
    </xf>
    <xf numFmtId="3" fontId="2" fillId="4" borderId="56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2" fillId="3" borderId="51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52" xfId="0" applyNumberFormat="1" applyFont="1" applyFill="1" applyBorder="1" applyAlignment="1">
      <alignment horizontal="right" vertical="center" wrapText="1"/>
    </xf>
    <xf numFmtId="3" fontId="4" fillId="3" borderId="49" xfId="0" applyNumberFormat="1" applyFont="1" applyFill="1" applyBorder="1" applyAlignment="1">
      <alignment horizontal="right" vertical="center" wrapText="1"/>
    </xf>
    <xf numFmtId="3" fontId="4" fillId="3" borderId="58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2" fillId="3" borderId="69" xfId="0" applyNumberFormat="1" applyFont="1" applyFill="1" applyBorder="1" applyAlignment="1">
      <alignment horizontal="right"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4" fillId="3" borderId="5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 applyAlignment="1">
      <alignment horizontal="right" vertical="center" wrapText="1"/>
    </xf>
    <xf numFmtId="4" fontId="3" fillId="0" borderId="12" xfId="0" applyNumberFormat="1" applyFont="1" applyBorder="1"/>
    <xf numFmtId="4" fontId="3" fillId="0" borderId="14" xfId="0" applyNumberFormat="1" applyFont="1" applyBorder="1"/>
    <xf numFmtId="4" fontId="3" fillId="0" borderId="26" xfId="0" applyNumberFormat="1" applyFont="1" applyBorder="1"/>
    <xf numFmtId="4" fontId="3" fillId="0" borderId="63" xfId="0" applyNumberFormat="1" applyFont="1" applyBorder="1"/>
    <xf numFmtId="4" fontId="3" fillId="0" borderId="35" xfId="0" applyNumberFormat="1" applyFont="1" applyBorder="1"/>
    <xf numFmtId="4" fontId="3" fillId="0" borderId="61" xfId="0" applyNumberFormat="1" applyFont="1" applyBorder="1" applyAlignment="1">
      <alignment horizontal="right" vertical="center"/>
    </xf>
    <xf numFmtId="4" fontId="3" fillId="0" borderId="67" xfId="0" applyNumberFormat="1" applyFont="1" applyBorder="1" applyAlignment="1">
      <alignment horizontal="right" vertical="center"/>
    </xf>
    <xf numFmtId="0" fontId="3" fillId="0" borderId="0" xfId="0" applyFont="1"/>
    <xf numFmtId="0" fontId="2" fillId="3" borderId="9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/>
    </xf>
    <xf numFmtId="4" fontId="3" fillId="0" borderId="0" xfId="0" applyNumberFormat="1" applyFont="1"/>
    <xf numFmtId="3" fontId="4" fillId="3" borderId="40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41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3" borderId="43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3" fontId="2" fillId="3" borderId="56" xfId="0" applyNumberFormat="1" applyFont="1" applyFill="1" applyBorder="1" applyAlignment="1">
      <alignment horizontal="right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3" fontId="2" fillId="3" borderId="45" xfId="0" applyNumberFormat="1" applyFont="1" applyFill="1" applyBorder="1" applyAlignment="1">
      <alignment horizontal="right" vertical="center" wrapText="1"/>
    </xf>
    <xf numFmtId="3" fontId="2" fillId="3" borderId="44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3" fontId="2" fillId="0" borderId="54" xfId="0" applyNumberFormat="1" applyFont="1" applyBorder="1" applyAlignment="1">
      <alignment horizontal="right" vertical="center" wrapText="1"/>
    </xf>
    <xf numFmtId="3" fontId="2" fillId="0" borderId="5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1" xfId="0" applyNumberFormat="1" applyFont="1" applyBorder="1" applyAlignment="1">
      <alignment horizontal="right" vertical="center" wrapText="1"/>
    </xf>
    <xf numFmtId="4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" fontId="4" fillId="0" borderId="22" xfId="0" applyNumberFormat="1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2" fillId="4" borderId="5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6" fillId="0" borderId="7" xfId="0" applyFont="1" applyBorder="1"/>
    <xf numFmtId="49" fontId="3" fillId="0" borderId="0" xfId="0" applyNumberFormat="1" applyFont="1"/>
    <xf numFmtId="0" fontId="9" fillId="2" borderId="4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textRotation="90" wrapText="1"/>
    </xf>
    <xf numFmtId="0" fontId="9" fillId="2" borderId="5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wrapText="1"/>
    </xf>
    <xf numFmtId="0" fontId="8" fillId="0" borderId="6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2">
    <cellStyle name="Normalny" xfId="0" builtinId="0"/>
    <cellStyle name="Normalny 2" xfId="1" xr:uid="{66E8EC56-AC0D-49D3-82B5-D9DE8E25E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11"/>
  <sheetViews>
    <sheetView view="pageBreakPreview" zoomScale="80" zoomScaleNormal="90" zoomScaleSheetLayoutView="80" workbookViewId="0">
      <pane xSplit="1" ySplit="7" topLeftCell="B91" activePane="bottomRight" state="frozen"/>
      <selection activeCell="D3" sqref="D3:H3"/>
      <selection pane="topRight" activeCell="D3" sqref="D3:H3"/>
      <selection pane="bottomLeft" activeCell="D3" sqref="D3:H3"/>
      <selection pane="bottomRight" activeCell="T3" sqref="T3"/>
    </sheetView>
  </sheetViews>
  <sheetFormatPr defaultRowHeight="15" x14ac:dyDescent="0.25"/>
  <cols>
    <col min="1" max="1" width="18.42578125" style="85" customWidth="1"/>
    <col min="2" max="2" width="10.85546875" style="85" customWidth="1"/>
    <col min="3" max="3" width="14.5703125" style="85" customWidth="1"/>
    <col min="4" max="4" width="16.28515625" style="85" customWidth="1"/>
    <col min="5" max="5" width="9.140625" style="85"/>
    <col min="6" max="6" width="16" style="85" bestFit="1" customWidth="1"/>
    <col min="7" max="7" width="14.7109375" style="85" customWidth="1"/>
    <col min="8" max="8" width="9.140625" style="85"/>
    <col min="9" max="9" width="14.5703125" style="85" customWidth="1"/>
    <col min="10" max="10" width="15.28515625" style="85" customWidth="1"/>
    <col min="11" max="11" width="12.85546875" style="85" customWidth="1"/>
    <col min="12" max="12" width="13.85546875" style="85" customWidth="1"/>
    <col min="13" max="13" width="15.140625" style="85" customWidth="1"/>
    <col min="14" max="14" width="13.7109375" style="85" customWidth="1"/>
    <col min="15" max="15" width="16.7109375" style="85" customWidth="1"/>
    <col min="16" max="16" width="10.140625" style="85" customWidth="1"/>
    <col min="17" max="17" width="9.140625" style="85"/>
    <col min="18" max="18" width="12.140625" style="85" customWidth="1"/>
    <col min="19" max="19" width="12" style="85" customWidth="1"/>
    <col min="20" max="20" width="11.42578125" style="85" customWidth="1"/>
    <col min="21" max="21" width="10.7109375" style="85" customWidth="1"/>
    <col min="22" max="16384" width="9.140625" style="85"/>
  </cols>
  <sheetData>
    <row r="1" spans="1:16" ht="15.75" x14ac:dyDescent="0.25">
      <c r="A1" s="239" t="s">
        <v>425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16.5" thickBot="1" x14ac:dyDescent="0.3">
      <c r="A2" s="237" t="s">
        <v>414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 ht="74.25" customHeight="1" thickBot="1" x14ac:dyDescent="0.3">
      <c r="A3" s="222" t="s">
        <v>0</v>
      </c>
      <c r="B3" s="228" t="s">
        <v>2</v>
      </c>
      <c r="C3" s="241" t="s">
        <v>3</v>
      </c>
      <c r="D3" s="242" t="s">
        <v>4</v>
      </c>
      <c r="E3" s="243"/>
      <c r="F3" s="243"/>
      <c r="G3" s="243"/>
      <c r="H3" s="244"/>
      <c r="I3" s="217" t="s">
        <v>5</v>
      </c>
      <c r="J3" s="242" t="s">
        <v>6</v>
      </c>
      <c r="K3" s="243"/>
      <c r="L3" s="243"/>
      <c r="M3" s="244"/>
      <c r="N3" s="233" t="s">
        <v>7</v>
      </c>
      <c r="O3" s="233" t="s">
        <v>8</v>
      </c>
      <c r="P3" s="233" t="s">
        <v>9</v>
      </c>
    </row>
    <row r="4" spans="1:16" ht="34.5" customHeight="1" x14ac:dyDescent="0.25">
      <c r="A4" s="223" t="s">
        <v>1</v>
      </c>
      <c r="B4" s="240" t="s">
        <v>1</v>
      </c>
      <c r="C4" s="240"/>
      <c r="D4" s="233" t="s">
        <v>10</v>
      </c>
      <c r="E4" s="233" t="s">
        <v>11</v>
      </c>
      <c r="F4" s="233" t="s">
        <v>12</v>
      </c>
      <c r="G4" s="233" t="s">
        <v>13</v>
      </c>
      <c r="H4" s="233" t="s">
        <v>14</v>
      </c>
      <c r="I4" s="233" t="s">
        <v>10</v>
      </c>
      <c r="J4" s="233" t="s">
        <v>10</v>
      </c>
      <c r="K4" s="218" t="s">
        <v>15</v>
      </c>
      <c r="L4" s="233" t="s">
        <v>17</v>
      </c>
      <c r="M4" s="233" t="s">
        <v>18</v>
      </c>
      <c r="N4" s="235"/>
      <c r="O4" s="235"/>
      <c r="P4" s="235"/>
    </row>
    <row r="5" spans="1:16" ht="15" customHeight="1" thickBot="1" x14ac:dyDescent="0.3">
      <c r="A5" s="229"/>
      <c r="B5" s="240"/>
      <c r="C5" s="240"/>
      <c r="D5" s="234"/>
      <c r="E5" s="234"/>
      <c r="F5" s="234"/>
      <c r="G5" s="234"/>
      <c r="H5" s="234"/>
      <c r="I5" s="234"/>
      <c r="J5" s="234"/>
      <c r="K5" s="219" t="s">
        <v>16</v>
      </c>
      <c r="L5" s="234"/>
      <c r="M5" s="234"/>
      <c r="N5" s="236"/>
      <c r="O5" s="236"/>
      <c r="P5" s="236"/>
    </row>
    <row r="6" spans="1:16" ht="15.75" thickBot="1" x14ac:dyDescent="0.3">
      <c r="A6" s="229"/>
      <c r="B6" s="230"/>
      <c r="C6" s="240"/>
      <c r="D6" s="219" t="s">
        <v>19</v>
      </c>
      <c r="E6" s="219" t="s">
        <v>20</v>
      </c>
      <c r="F6" s="219" t="s">
        <v>21</v>
      </c>
      <c r="G6" s="219" t="s">
        <v>22</v>
      </c>
      <c r="H6" s="219" t="s">
        <v>23</v>
      </c>
      <c r="I6" s="219" t="s">
        <v>24</v>
      </c>
      <c r="J6" s="219" t="s">
        <v>25</v>
      </c>
      <c r="K6" s="219" t="s">
        <v>26</v>
      </c>
      <c r="L6" s="219" t="s">
        <v>27</v>
      </c>
      <c r="M6" s="219" t="s">
        <v>28</v>
      </c>
      <c r="N6" s="219" t="s">
        <v>29</v>
      </c>
      <c r="O6" s="219" t="s">
        <v>30</v>
      </c>
      <c r="P6" s="219" t="s">
        <v>31</v>
      </c>
    </row>
    <row r="7" spans="1:16" ht="15.75" thickBot="1" x14ac:dyDescent="0.3">
      <c r="A7" s="229"/>
      <c r="B7" s="230"/>
      <c r="C7" s="240"/>
      <c r="D7" s="218" t="s">
        <v>32</v>
      </c>
      <c r="E7" s="220"/>
      <c r="F7" s="220"/>
      <c r="G7" s="220"/>
      <c r="H7" s="220"/>
      <c r="I7" s="218" t="s">
        <v>33</v>
      </c>
      <c r="J7" s="221" t="s">
        <v>36</v>
      </c>
      <c r="K7" s="220"/>
      <c r="L7" s="220"/>
      <c r="M7" s="220"/>
      <c r="N7" s="220"/>
      <c r="O7" s="221" t="s">
        <v>37</v>
      </c>
      <c r="P7" s="220"/>
    </row>
    <row r="8" spans="1:16" s="224" customFormat="1" ht="47.25" customHeight="1" thickBot="1" x14ac:dyDescent="0.3">
      <c r="A8" s="189" t="s">
        <v>38</v>
      </c>
      <c r="B8" s="97" t="s">
        <v>47</v>
      </c>
      <c r="C8" s="96" t="s">
        <v>171</v>
      </c>
      <c r="D8" s="51">
        <f>SUM(D9:D14)</f>
        <v>102627919</v>
      </c>
      <c r="E8" s="38">
        <f t="shared" ref="E8:P8" si="0">SUM(E9:E14)</f>
        <v>0</v>
      </c>
      <c r="F8" s="39">
        <f t="shared" si="0"/>
        <v>102627919</v>
      </c>
      <c r="G8" s="39">
        <f t="shared" si="0"/>
        <v>0</v>
      </c>
      <c r="H8" s="40">
        <f t="shared" si="0"/>
        <v>0</v>
      </c>
      <c r="I8" s="52">
        <f t="shared" si="0"/>
        <v>18110810</v>
      </c>
      <c r="J8" s="51">
        <f t="shared" si="0"/>
        <v>2433180</v>
      </c>
      <c r="K8" s="38">
        <f t="shared" si="0"/>
        <v>0</v>
      </c>
      <c r="L8" s="39">
        <f t="shared" si="0"/>
        <v>0</v>
      </c>
      <c r="M8" s="40">
        <f t="shared" si="0"/>
        <v>2433180</v>
      </c>
      <c r="N8" s="52">
        <f t="shared" si="0"/>
        <v>15677630</v>
      </c>
      <c r="O8" s="50">
        <f t="shared" si="0"/>
        <v>120738729</v>
      </c>
      <c r="P8" s="50">
        <f t="shared" si="0"/>
        <v>0</v>
      </c>
    </row>
    <row r="9" spans="1:16" ht="22.5" customHeight="1" x14ac:dyDescent="0.25">
      <c r="A9" s="190" t="s">
        <v>39</v>
      </c>
      <c r="B9" s="98" t="s">
        <v>41</v>
      </c>
      <c r="C9" s="99" t="s">
        <v>34</v>
      </c>
      <c r="D9" s="53">
        <f>E9+F9+G9+H9</f>
        <v>11636418</v>
      </c>
      <c r="E9" s="41">
        <v>0</v>
      </c>
      <c r="F9" s="42">
        <v>11636418</v>
      </c>
      <c r="G9" s="42">
        <v>0</v>
      </c>
      <c r="H9" s="43">
        <v>0</v>
      </c>
      <c r="I9" s="53">
        <f>J9+N9</f>
        <v>2053486</v>
      </c>
      <c r="J9" s="132">
        <f>K9+L9+M9</f>
        <v>2053486</v>
      </c>
      <c r="K9" s="133">
        <v>0</v>
      </c>
      <c r="L9" s="42">
        <v>0</v>
      </c>
      <c r="M9" s="134">
        <v>2053486</v>
      </c>
      <c r="N9" s="132">
        <v>0</v>
      </c>
      <c r="O9" s="53">
        <f t="shared" ref="O9:O14" si="1">D9+I9</f>
        <v>13689904</v>
      </c>
      <c r="P9" s="54">
        <v>0</v>
      </c>
    </row>
    <row r="10" spans="1:16" ht="22.5" customHeight="1" x14ac:dyDescent="0.25">
      <c r="A10" s="191" t="s">
        <v>40</v>
      </c>
      <c r="B10" s="24" t="s">
        <v>41</v>
      </c>
      <c r="C10" s="100" t="s">
        <v>34</v>
      </c>
      <c r="D10" s="53">
        <f t="shared" ref="D10:D14" si="2">E10+F10+G10+H10</f>
        <v>18634730</v>
      </c>
      <c r="E10" s="19">
        <v>0</v>
      </c>
      <c r="F10" s="20">
        <v>18634730</v>
      </c>
      <c r="G10" s="20">
        <v>0</v>
      </c>
      <c r="H10" s="26">
        <v>0</v>
      </c>
      <c r="I10" s="53">
        <f t="shared" ref="I10:I14" si="3">J10+N10</f>
        <v>3288482</v>
      </c>
      <c r="J10" s="132">
        <f t="shared" ref="J10:J14" si="4">K10+L10+M10</f>
        <v>330450</v>
      </c>
      <c r="K10" s="135">
        <v>0</v>
      </c>
      <c r="L10" s="20">
        <v>0</v>
      </c>
      <c r="M10" s="136">
        <v>330450</v>
      </c>
      <c r="N10" s="137">
        <v>2958032</v>
      </c>
      <c r="O10" s="53">
        <f t="shared" si="1"/>
        <v>21923212</v>
      </c>
      <c r="P10" s="27">
        <v>0</v>
      </c>
    </row>
    <row r="11" spans="1:16" ht="22.5" customHeight="1" x14ac:dyDescent="0.25">
      <c r="A11" s="191" t="s">
        <v>42</v>
      </c>
      <c r="B11" s="24" t="s">
        <v>41</v>
      </c>
      <c r="C11" s="100" t="s">
        <v>34</v>
      </c>
      <c r="D11" s="53">
        <f t="shared" si="2"/>
        <v>69116942</v>
      </c>
      <c r="E11" s="19">
        <v>0</v>
      </c>
      <c r="F11" s="20">
        <v>69116942</v>
      </c>
      <c r="G11" s="20">
        <v>0</v>
      </c>
      <c r="H11" s="26">
        <v>0</v>
      </c>
      <c r="I11" s="53">
        <f t="shared" si="3"/>
        <v>12197107</v>
      </c>
      <c r="J11" s="132">
        <f t="shared" si="4"/>
        <v>0</v>
      </c>
      <c r="K11" s="135">
        <v>0</v>
      </c>
      <c r="L11" s="20">
        <v>0</v>
      </c>
      <c r="M11" s="136">
        <v>0</v>
      </c>
      <c r="N11" s="137">
        <v>12197107</v>
      </c>
      <c r="O11" s="53">
        <f t="shared" si="1"/>
        <v>81314049</v>
      </c>
      <c r="P11" s="27">
        <v>0</v>
      </c>
    </row>
    <row r="12" spans="1:16" ht="22.5" customHeight="1" x14ac:dyDescent="0.25">
      <c r="A12" s="191" t="s">
        <v>43</v>
      </c>
      <c r="B12" s="24" t="s">
        <v>41</v>
      </c>
      <c r="C12" s="100" t="s">
        <v>34</v>
      </c>
      <c r="D12" s="53">
        <f t="shared" si="2"/>
        <v>1061829</v>
      </c>
      <c r="E12" s="19">
        <v>0</v>
      </c>
      <c r="F12" s="20">
        <v>1061829</v>
      </c>
      <c r="G12" s="20">
        <v>0</v>
      </c>
      <c r="H12" s="26">
        <v>0</v>
      </c>
      <c r="I12" s="53">
        <f t="shared" si="3"/>
        <v>187382</v>
      </c>
      <c r="J12" s="132">
        <f t="shared" si="4"/>
        <v>18738</v>
      </c>
      <c r="K12" s="135">
        <v>0</v>
      </c>
      <c r="L12" s="20">
        <v>0</v>
      </c>
      <c r="M12" s="136">
        <v>18738</v>
      </c>
      <c r="N12" s="137">
        <v>168644</v>
      </c>
      <c r="O12" s="53">
        <f t="shared" si="1"/>
        <v>1249211</v>
      </c>
      <c r="P12" s="27">
        <v>0</v>
      </c>
    </row>
    <row r="13" spans="1:16" ht="22.5" customHeight="1" x14ac:dyDescent="0.25">
      <c r="A13" s="191" t="s">
        <v>44</v>
      </c>
      <c r="B13" s="24" t="s">
        <v>41</v>
      </c>
      <c r="C13" s="100" t="s">
        <v>34</v>
      </c>
      <c r="D13" s="53">
        <f t="shared" si="2"/>
        <v>0</v>
      </c>
      <c r="E13" s="19">
        <v>0</v>
      </c>
      <c r="F13" s="20">
        <v>0</v>
      </c>
      <c r="G13" s="20">
        <v>0</v>
      </c>
      <c r="H13" s="26">
        <v>0</v>
      </c>
      <c r="I13" s="53">
        <f t="shared" si="3"/>
        <v>0</v>
      </c>
      <c r="J13" s="132">
        <f t="shared" si="4"/>
        <v>0</v>
      </c>
      <c r="K13" s="138">
        <v>0</v>
      </c>
      <c r="L13" s="32">
        <v>0</v>
      </c>
      <c r="M13" s="139">
        <v>0</v>
      </c>
      <c r="N13" s="137">
        <v>0</v>
      </c>
      <c r="O13" s="53">
        <f t="shared" si="1"/>
        <v>0</v>
      </c>
      <c r="P13" s="27">
        <v>0</v>
      </c>
    </row>
    <row r="14" spans="1:16" ht="22.5" customHeight="1" thickBot="1" x14ac:dyDescent="0.3">
      <c r="A14" s="192" t="s">
        <v>45</v>
      </c>
      <c r="B14" s="101" t="s">
        <v>46</v>
      </c>
      <c r="C14" s="102" t="s">
        <v>34</v>
      </c>
      <c r="D14" s="53">
        <f t="shared" si="2"/>
        <v>2178000</v>
      </c>
      <c r="E14" s="55">
        <v>0</v>
      </c>
      <c r="F14" s="56">
        <v>2178000</v>
      </c>
      <c r="G14" s="56">
        <v>0</v>
      </c>
      <c r="H14" s="57">
        <v>0</v>
      </c>
      <c r="I14" s="53">
        <f t="shared" si="3"/>
        <v>384353</v>
      </c>
      <c r="J14" s="132">
        <f t="shared" si="4"/>
        <v>30506</v>
      </c>
      <c r="K14" s="140">
        <v>0</v>
      </c>
      <c r="L14" s="58">
        <v>0</v>
      </c>
      <c r="M14" s="141">
        <v>30506</v>
      </c>
      <c r="N14" s="142">
        <v>353847</v>
      </c>
      <c r="O14" s="53">
        <f t="shared" si="1"/>
        <v>2562353</v>
      </c>
      <c r="P14" s="59">
        <v>0</v>
      </c>
    </row>
    <row r="15" spans="1:16" s="224" customFormat="1" ht="49.5" customHeight="1" thickBot="1" x14ac:dyDescent="0.3">
      <c r="A15" s="193" t="s">
        <v>48</v>
      </c>
      <c r="B15" s="144" t="s">
        <v>59</v>
      </c>
      <c r="C15" s="96" t="s">
        <v>171</v>
      </c>
      <c r="D15" s="51">
        <f>SUM(D16:D23)</f>
        <v>171010000</v>
      </c>
      <c r="E15" s="38">
        <f t="shared" ref="E15:P15" si="5">SUM(E16:E23)</f>
        <v>0</v>
      </c>
      <c r="F15" s="39">
        <f t="shared" si="5"/>
        <v>171010000</v>
      </c>
      <c r="G15" s="39">
        <f t="shared" si="5"/>
        <v>0</v>
      </c>
      <c r="H15" s="40">
        <f t="shared" si="5"/>
        <v>0</v>
      </c>
      <c r="I15" s="50">
        <f t="shared" si="5"/>
        <v>30178236</v>
      </c>
      <c r="J15" s="51">
        <f t="shared" si="5"/>
        <v>11202962</v>
      </c>
      <c r="K15" s="38">
        <f t="shared" si="5"/>
        <v>6839327</v>
      </c>
      <c r="L15" s="39">
        <f t="shared" si="5"/>
        <v>4189256</v>
      </c>
      <c r="M15" s="40">
        <f t="shared" si="5"/>
        <v>174379</v>
      </c>
      <c r="N15" s="52">
        <f t="shared" si="5"/>
        <v>18975274</v>
      </c>
      <c r="O15" s="50">
        <f t="shared" si="5"/>
        <v>201188236</v>
      </c>
      <c r="P15" s="50">
        <f t="shared" si="5"/>
        <v>0</v>
      </c>
    </row>
    <row r="16" spans="1:16" ht="22.5" customHeight="1" x14ac:dyDescent="0.25">
      <c r="A16" s="190" t="s">
        <v>50</v>
      </c>
      <c r="B16" s="98" t="s">
        <v>49</v>
      </c>
      <c r="C16" s="106" t="s">
        <v>34</v>
      </c>
      <c r="D16" s="53">
        <f>E16+F16+G16+H16</f>
        <v>39929227</v>
      </c>
      <c r="E16" s="41">
        <v>0</v>
      </c>
      <c r="F16" s="42">
        <v>39929227</v>
      </c>
      <c r="G16" s="42">
        <v>0</v>
      </c>
      <c r="H16" s="43">
        <v>0</v>
      </c>
      <c r="I16" s="53">
        <f>J16+N16</f>
        <v>7046334</v>
      </c>
      <c r="J16" s="53">
        <f>K16+L16+M16</f>
        <v>6880320</v>
      </c>
      <c r="K16" s="35">
        <v>6535948</v>
      </c>
      <c r="L16" s="36">
        <v>344372</v>
      </c>
      <c r="M16" s="37">
        <v>0</v>
      </c>
      <c r="N16" s="53">
        <v>166014</v>
      </c>
      <c r="O16" s="53">
        <f>D16+I16</f>
        <v>46975561</v>
      </c>
      <c r="P16" s="54">
        <v>0</v>
      </c>
    </row>
    <row r="17" spans="1:16" ht="22.5" customHeight="1" x14ac:dyDescent="0.25">
      <c r="A17" s="191" t="s">
        <v>51</v>
      </c>
      <c r="B17" s="24" t="s">
        <v>49</v>
      </c>
      <c r="C17" s="25" t="s">
        <v>34</v>
      </c>
      <c r="D17" s="53">
        <f t="shared" ref="D17:D23" si="6">E17+F17+G17+H17</f>
        <v>11257500</v>
      </c>
      <c r="E17" s="19">
        <v>0</v>
      </c>
      <c r="F17" s="20">
        <v>11257500</v>
      </c>
      <c r="G17" s="20">
        <v>0</v>
      </c>
      <c r="H17" s="26">
        <v>0</v>
      </c>
      <c r="I17" s="53">
        <f t="shared" ref="I17:I23" si="7">J17+N17</f>
        <v>1986618</v>
      </c>
      <c r="J17" s="53">
        <f t="shared" ref="J17:J23" si="8">K17+L17+M17</f>
        <v>1957287</v>
      </c>
      <c r="K17" s="31">
        <v>0</v>
      </c>
      <c r="L17" s="32">
        <v>1809294</v>
      </c>
      <c r="M17" s="33">
        <v>147993</v>
      </c>
      <c r="N17" s="145">
        <v>29331</v>
      </c>
      <c r="O17" s="53">
        <f t="shared" ref="O17:O23" si="9">D17+I17</f>
        <v>13244118</v>
      </c>
      <c r="P17" s="27">
        <v>0</v>
      </c>
    </row>
    <row r="18" spans="1:16" ht="22.5" customHeight="1" x14ac:dyDescent="0.25">
      <c r="A18" s="191" t="s">
        <v>52</v>
      </c>
      <c r="B18" s="24" t="s">
        <v>49</v>
      </c>
      <c r="C18" s="25" t="s">
        <v>34</v>
      </c>
      <c r="D18" s="53">
        <f t="shared" si="6"/>
        <v>13427400</v>
      </c>
      <c r="E18" s="19">
        <v>0</v>
      </c>
      <c r="F18" s="20">
        <v>13427400</v>
      </c>
      <c r="G18" s="20">
        <v>0</v>
      </c>
      <c r="H18" s="26">
        <v>0</v>
      </c>
      <c r="I18" s="53">
        <f t="shared" si="7"/>
        <v>2369541</v>
      </c>
      <c r="J18" s="53">
        <f t="shared" si="8"/>
        <v>947816</v>
      </c>
      <c r="K18" s="31">
        <v>303379</v>
      </c>
      <c r="L18" s="32">
        <v>618051</v>
      </c>
      <c r="M18" s="33">
        <v>26386</v>
      </c>
      <c r="N18" s="145">
        <v>1421725</v>
      </c>
      <c r="O18" s="53">
        <f t="shared" si="9"/>
        <v>15796941</v>
      </c>
      <c r="P18" s="27">
        <v>0</v>
      </c>
    </row>
    <row r="19" spans="1:16" ht="22.5" customHeight="1" x14ac:dyDescent="0.25">
      <c r="A19" s="191" t="s">
        <v>53</v>
      </c>
      <c r="B19" s="24" t="s">
        <v>49</v>
      </c>
      <c r="C19" s="25" t="s">
        <v>34</v>
      </c>
      <c r="D19" s="53">
        <f t="shared" si="6"/>
        <v>18750000</v>
      </c>
      <c r="E19" s="19">
        <v>0</v>
      </c>
      <c r="F19" s="20">
        <v>18750000</v>
      </c>
      <c r="G19" s="20">
        <v>0</v>
      </c>
      <c r="H19" s="26">
        <v>0</v>
      </c>
      <c r="I19" s="53">
        <f t="shared" si="7"/>
        <v>3308824</v>
      </c>
      <c r="J19" s="53">
        <f t="shared" si="8"/>
        <v>0</v>
      </c>
      <c r="K19" s="31">
        <v>0</v>
      </c>
      <c r="L19" s="32">
        <v>0</v>
      </c>
      <c r="M19" s="33">
        <v>0</v>
      </c>
      <c r="N19" s="145">
        <v>3308824</v>
      </c>
      <c r="O19" s="53">
        <f t="shared" si="9"/>
        <v>22058824</v>
      </c>
      <c r="P19" s="27">
        <v>0</v>
      </c>
    </row>
    <row r="20" spans="1:16" ht="22.5" customHeight="1" x14ac:dyDescent="0.25">
      <c r="A20" s="191" t="s">
        <v>54</v>
      </c>
      <c r="B20" s="24" t="s">
        <v>55</v>
      </c>
      <c r="C20" s="25" t="s">
        <v>34</v>
      </c>
      <c r="D20" s="53">
        <f t="shared" si="6"/>
        <v>7800000</v>
      </c>
      <c r="E20" s="19">
        <v>0</v>
      </c>
      <c r="F20" s="20">
        <v>7800000</v>
      </c>
      <c r="G20" s="20">
        <v>0</v>
      </c>
      <c r="H20" s="26">
        <v>0</v>
      </c>
      <c r="I20" s="53">
        <f t="shared" si="7"/>
        <v>1376471</v>
      </c>
      <c r="J20" s="53">
        <f t="shared" si="8"/>
        <v>0</v>
      </c>
      <c r="K20" s="31">
        <v>0</v>
      </c>
      <c r="L20" s="32">
        <v>0</v>
      </c>
      <c r="M20" s="33">
        <v>0</v>
      </c>
      <c r="N20" s="145">
        <v>1376471</v>
      </c>
      <c r="O20" s="53">
        <f t="shared" si="9"/>
        <v>9176471</v>
      </c>
      <c r="P20" s="27">
        <v>0</v>
      </c>
    </row>
    <row r="21" spans="1:16" ht="22.5" customHeight="1" x14ac:dyDescent="0.25">
      <c r="A21" s="191" t="s">
        <v>56</v>
      </c>
      <c r="B21" s="24" t="s">
        <v>55</v>
      </c>
      <c r="C21" s="25" t="s">
        <v>34</v>
      </c>
      <c r="D21" s="53">
        <f t="shared" si="6"/>
        <v>57525000</v>
      </c>
      <c r="E21" s="19">
        <v>0</v>
      </c>
      <c r="F21" s="20">
        <v>57525000</v>
      </c>
      <c r="G21" s="20">
        <v>0</v>
      </c>
      <c r="H21" s="26">
        <v>0</v>
      </c>
      <c r="I21" s="53">
        <f t="shared" si="7"/>
        <v>10151471</v>
      </c>
      <c r="J21" s="53">
        <f t="shared" si="8"/>
        <v>0</v>
      </c>
      <c r="K21" s="31">
        <v>0</v>
      </c>
      <c r="L21" s="32">
        <v>0</v>
      </c>
      <c r="M21" s="33">
        <v>0</v>
      </c>
      <c r="N21" s="145">
        <v>10151471</v>
      </c>
      <c r="O21" s="53">
        <f t="shared" si="9"/>
        <v>67676471</v>
      </c>
      <c r="P21" s="27">
        <v>0</v>
      </c>
    </row>
    <row r="22" spans="1:16" ht="22.5" customHeight="1" x14ac:dyDescent="0.25">
      <c r="A22" s="191" t="s">
        <v>57</v>
      </c>
      <c r="B22" s="24" t="s">
        <v>55</v>
      </c>
      <c r="C22" s="25" t="s">
        <v>34</v>
      </c>
      <c r="D22" s="53">
        <f t="shared" si="6"/>
        <v>16875873</v>
      </c>
      <c r="E22" s="19">
        <v>0</v>
      </c>
      <c r="F22" s="20">
        <v>16875873</v>
      </c>
      <c r="G22" s="20">
        <v>0</v>
      </c>
      <c r="H22" s="26">
        <v>0</v>
      </c>
      <c r="I22" s="53">
        <f t="shared" si="7"/>
        <v>2978095</v>
      </c>
      <c r="J22" s="53">
        <f t="shared" si="8"/>
        <v>1417539</v>
      </c>
      <c r="K22" s="31">
        <v>0</v>
      </c>
      <c r="L22" s="32">
        <v>1417539</v>
      </c>
      <c r="M22" s="33">
        <v>0</v>
      </c>
      <c r="N22" s="145">
        <v>1560556</v>
      </c>
      <c r="O22" s="53">
        <f t="shared" si="9"/>
        <v>19853968</v>
      </c>
      <c r="P22" s="27">
        <v>0</v>
      </c>
    </row>
    <row r="23" spans="1:16" ht="22.5" customHeight="1" thickBot="1" x14ac:dyDescent="0.3">
      <c r="A23" s="194" t="s">
        <v>58</v>
      </c>
      <c r="B23" s="103" t="s">
        <v>55</v>
      </c>
      <c r="C23" s="104" t="s">
        <v>34</v>
      </c>
      <c r="D23" s="60">
        <f t="shared" si="6"/>
        <v>5445000</v>
      </c>
      <c r="E23" s="55">
        <v>0</v>
      </c>
      <c r="F23" s="56">
        <v>5445000</v>
      </c>
      <c r="G23" s="56">
        <v>0</v>
      </c>
      <c r="H23" s="57">
        <v>0</v>
      </c>
      <c r="I23" s="60">
        <f t="shared" si="7"/>
        <v>960882</v>
      </c>
      <c r="J23" s="60">
        <f t="shared" si="8"/>
        <v>0</v>
      </c>
      <c r="K23" s="55">
        <v>0</v>
      </c>
      <c r="L23" s="56">
        <v>0</v>
      </c>
      <c r="M23" s="57">
        <v>0</v>
      </c>
      <c r="N23" s="146">
        <v>960882</v>
      </c>
      <c r="O23" s="60">
        <f t="shared" si="9"/>
        <v>6405882</v>
      </c>
      <c r="P23" s="61">
        <v>0</v>
      </c>
    </row>
    <row r="24" spans="1:16" s="224" customFormat="1" ht="68.25" customHeight="1" thickBot="1" x14ac:dyDescent="0.3">
      <c r="A24" s="195" t="s">
        <v>60</v>
      </c>
      <c r="B24" s="147" t="s">
        <v>167</v>
      </c>
      <c r="C24" s="148" t="s">
        <v>171</v>
      </c>
      <c r="D24" s="51">
        <f>SUM(D25:D36)</f>
        <v>217768871</v>
      </c>
      <c r="E24" s="38">
        <f>SUM(E25:E36)</f>
        <v>0</v>
      </c>
      <c r="F24" s="39">
        <f t="shared" ref="F24:H24" si="10">SUM(F25:F36)</f>
        <v>217768871</v>
      </c>
      <c r="G24" s="39">
        <f t="shared" si="10"/>
        <v>0</v>
      </c>
      <c r="H24" s="40">
        <f t="shared" si="10"/>
        <v>0</v>
      </c>
      <c r="I24" s="149">
        <f t="shared" ref="I24" si="11">SUM(I25:I36)</f>
        <v>38429801</v>
      </c>
      <c r="J24" s="51">
        <f t="shared" ref="J24" si="12">SUM(J25:J36)</f>
        <v>26144352</v>
      </c>
      <c r="K24" s="38">
        <f t="shared" ref="K24" si="13">SUM(K25:K36)</f>
        <v>0</v>
      </c>
      <c r="L24" s="39">
        <f t="shared" ref="L24" si="14">SUM(L25:L36)</f>
        <v>9660776</v>
      </c>
      <c r="M24" s="40">
        <f t="shared" ref="M24" si="15">SUM(M25:M36)</f>
        <v>16483576</v>
      </c>
      <c r="N24" s="149">
        <f t="shared" ref="N24" si="16">SUM(N25:N36)</f>
        <v>12285449</v>
      </c>
      <c r="O24" s="38">
        <f t="shared" ref="O24" si="17">SUM(O25:O36)</f>
        <v>256198672</v>
      </c>
      <c r="P24" s="38">
        <f t="shared" ref="P24" si="18">SUM(P25:P36)</f>
        <v>0</v>
      </c>
    </row>
    <row r="25" spans="1:16" ht="22.5" customHeight="1" x14ac:dyDescent="0.25">
      <c r="A25" s="196" t="s">
        <v>62</v>
      </c>
      <c r="B25" s="21" t="s">
        <v>61</v>
      </c>
      <c r="C25" s="22" t="s">
        <v>34</v>
      </c>
      <c r="D25" s="53">
        <f>E25+F25+G25+H25</f>
        <v>31944592</v>
      </c>
      <c r="E25" s="41">
        <v>0</v>
      </c>
      <c r="F25" s="42">
        <v>31944592</v>
      </c>
      <c r="G25" s="42">
        <v>0</v>
      </c>
      <c r="H25" s="43">
        <v>0</v>
      </c>
      <c r="I25" s="53">
        <f>J25+N25</f>
        <v>5637281</v>
      </c>
      <c r="J25" s="132">
        <f>K25+L25+M25</f>
        <v>5137281</v>
      </c>
      <c r="K25" s="133">
        <v>0</v>
      </c>
      <c r="L25" s="42">
        <v>17518</v>
      </c>
      <c r="M25" s="134">
        <v>5119763</v>
      </c>
      <c r="N25" s="150">
        <v>500000</v>
      </c>
      <c r="O25" s="53">
        <f>D25+I25</f>
        <v>37581873</v>
      </c>
      <c r="P25" s="23">
        <v>0</v>
      </c>
    </row>
    <row r="26" spans="1:16" ht="22.5" customHeight="1" x14ac:dyDescent="0.25">
      <c r="A26" s="191" t="s">
        <v>63</v>
      </c>
      <c r="B26" s="24" t="s">
        <v>61</v>
      </c>
      <c r="C26" s="25" t="s">
        <v>34</v>
      </c>
      <c r="D26" s="53">
        <f t="shared" ref="D26:D35" si="19">E26+F26+G26+H26</f>
        <v>38432400</v>
      </c>
      <c r="E26" s="19">
        <v>0</v>
      </c>
      <c r="F26" s="20">
        <v>38432400</v>
      </c>
      <c r="G26" s="20">
        <v>0</v>
      </c>
      <c r="H26" s="26">
        <v>0</v>
      </c>
      <c r="I26" s="53">
        <f t="shared" ref="I26:I35" si="20">J26+N26</f>
        <v>6782188</v>
      </c>
      <c r="J26" s="132">
        <f t="shared" ref="J26:J35" si="21">K26+L26+M26</f>
        <v>4013918</v>
      </c>
      <c r="K26" s="135">
        <v>0</v>
      </c>
      <c r="L26" s="20">
        <v>1017328</v>
      </c>
      <c r="M26" s="136">
        <v>2996590</v>
      </c>
      <c r="N26" s="137">
        <v>2768270</v>
      </c>
      <c r="O26" s="53">
        <f t="shared" ref="O26:O36" si="22">D26+I26</f>
        <v>45214588</v>
      </c>
      <c r="P26" s="27">
        <v>0</v>
      </c>
    </row>
    <row r="27" spans="1:16" ht="22.5" customHeight="1" x14ac:dyDescent="0.25">
      <c r="A27" s="191" t="s">
        <v>64</v>
      </c>
      <c r="B27" s="24" t="s">
        <v>61</v>
      </c>
      <c r="C27" s="25" t="s">
        <v>34</v>
      </c>
      <c r="D27" s="53">
        <f t="shared" si="19"/>
        <v>13000000</v>
      </c>
      <c r="E27" s="19">
        <v>0</v>
      </c>
      <c r="F27" s="20">
        <v>13000000</v>
      </c>
      <c r="G27" s="20">
        <v>0</v>
      </c>
      <c r="H27" s="26">
        <v>0</v>
      </c>
      <c r="I27" s="53">
        <f t="shared" si="20"/>
        <v>2294118</v>
      </c>
      <c r="J27" s="132">
        <f t="shared" si="21"/>
        <v>1835294</v>
      </c>
      <c r="K27" s="135">
        <v>0</v>
      </c>
      <c r="L27" s="20">
        <v>917647</v>
      </c>
      <c r="M27" s="136">
        <v>917647</v>
      </c>
      <c r="N27" s="137">
        <v>458824</v>
      </c>
      <c r="O27" s="53">
        <f t="shared" si="22"/>
        <v>15294118</v>
      </c>
      <c r="P27" s="27">
        <v>0</v>
      </c>
    </row>
    <row r="28" spans="1:16" ht="22.5" customHeight="1" x14ac:dyDescent="0.25">
      <c r="A28" s="191" t="s">
        <v>65</v>
      </c>
      <c r="B28" s="24" t="s">
        <v>66</v>
      </c>
      <c r="C28" s="25" t="s">
        <v>34</v>
      </c>
      <c r="D28" s="53">
        <f t="shared" si="19"/>
        <v>40000000</v>
      </c>
      <c r="E28" s="19">
        <v>0</v>
      </c>
      <c r="F28" s="20">
        <v>40000000</v>
      </c>
      <c r="G28" s="20">
        <v>0</v>
      </c>
      <c r="H28" s="26">
        <v>0</v>
      </c>
      <c r="I28" s="53">
        <f t="shared" si="20"/>
        <v>7058823</v>
      </c>
      <c r="J28" s="132">
        <f t="shared" si="21"/>
        <v>4682353</v>
      </c>
      <c r="K28" s="135">
        <v>0</v>
      </c>
      <c r="L28" s="20">
        <v>2341177</v>
      </c>
      <c r="M28" s="136">
        <v>2341176</v>
      </c>
      <c r="N28" s="137">
        <v>2376470</v>
      </c>
      <c r="O28" s="53">
        <f t="shared" si="22"/>
        <v>47058823</v>
      </c>
      <c r="P28" s="27">
        <v>0</v>
      </c>
    </row>
    <row r="29" spans="1:16" ht="22.5" customHeight="1" x14ac:dyDescent="0.25">
      <c r="A29" s="191" t="s">
        <v>67</v>
      </c>
      <c r="B29" s="24" t="s">
        <v>66</v>
      </c>
      <c r="C29" s="25" t="s">
        <v>34</v>
      </c>
      <c r="D29" s="53">
        <f t="shared" si="19"/>
        <v>10000000</v>
      </c>
      <c r="E29" s="19">
        <v>0</v>
      </c>
      <c r="F29" s="20">
        <v>10000000</v>
      </c>
      <c r="G29" s="20">
        <v>0</v>
      </c>
      <c r="H29" s="26">
        <v>0</v>
      </c>
      <c r="I29" s="53">
        <f t="shared" si="20"/>
        <v>1764706</v>
      </c>
      <c r="J29" s="132">
        <f t="shared" si="21"/>
        <v>1341176</v>
      </c>
      <c r="K29" s="135">
        <v>0</v>
      </c>
      <c r="L29" s="20">
        <v>670588</v>
      </c>
      <c r="M29" s="136">
        <v>670588</v>
      </c>
      <c r="N29" s="137">
        <v>423530</v>
      </c>
      <c r="O29" s="53">
        <f t="shared" si="22"/>
        <v>11764706</v>
      </c>
      <c r="P29" s="27">
        <v>0</v>
      </c>
    </row>
    <row r="30" spans="1:16" ht="22.5" customHeight="1" x14ac:dyDescent="0.25">
      <c r="A30" s="191" t="s">
        <v>68</v>
      </c>
      <c r="B30" s="24" t="s">
        <v>69</v>
      </c>
      <c r="C30" s="25" t="s">
        <v>34</v>
      </c>
      <c r="D30" s="53">
        <f t="shared" si="19"/>
        <v>17214000</v>
      </c>
      <c r="E30" s="19">
        <v>0</v>
      </c>
      <c r="F30" s="20">
        <v>17214000</v>
      </c>
      <c r="G30" s="20">
        <v>0</v>
      </c>
      <c r="H30" s="26">
        <v>0</v>
      </c>
      <c r="I30" s="53">
        <f t="shared" si="20"/>
        <v>3037765</v>
      </c>
      <c r="J30" s="132">
        <f t="shared" si="21"/>
        <v>2430212</v>
      </c>
      <c r="K30" s="135">
        <v>0</v>
      </c>
      <c r="L30" s="20">
        <v>1215106</v>
      </c>
      <c r="M30" s="136">
        <v>1215106</v>
      </c>
      <c r="N30" s="137">
        <v>607553</v>
      </c>
      <c r="O30" s="53">
        <f t="shared" si="22"/>
        <v>20251765</v>
      </c>
      <c r="P30" s="27">
        <v>0</v>
      </c>
    </row>
    <row r="31" spans="1:16" ht="22.5" customHeight="1" x14ac:dyDescent="0.25">
      <c r="A31" s="191" t="s">
        <v>70</v>
      </c>
      <c r="B31" s="24" t="s">
        <v>69</v>
      </c>
      <c r="C31" s="25" t="s">
        <v>34</v>
      </c>
      <c r="D31" s="53">
        <f t="shared" si="19"/>
        <v>15000000</v>
      </c>
      <c r="E31" s="19">
        <v>0</v>
      </c>
      <c r="F31" s="20">
        <v>15000000</v>
      </c>
      <c r="G31" s="20">
        <v>0</v>
      </c>
      <c r="H31" s="26">
        <v>0</v>
      </c>
      <c r="I31" s="53">
        <f t="shared" si="20"/>
        <v>2647059</v>
      </c>
      <c r="J31" s="132">
        <f t="shared" si="21"/>
        <v>2117648</v>
      </c>
      <c r="K31" s="135">
        <v>0</v>
      </c>
      <c r="L31" s="20">
        <v>1058824</v>
      </c>
      <c r="M31" s="136">
        <v>1058824</v>
      </c>
      <c r="N31" s="137">
        <v>529411</v>
      </c>
      <c r="O31" s="53">
        <f t="shared" si="22"/>
        <v>17647059</v>
      </c>
      <c r="P31" s="27">
        <v>0</v>
      </c>
    </row>
    <row r="32" spans="1:16" ht="22.5" customHeight="1" x14ac:dyDescent="0.25">
      <c r="A32" s="191" t="s">
        <v>71</v>
      </c>
      <c r="B32" s="24" t="s">
        <v>69</v>
      </c>
      <c r="C32" s="25" t="s">
        <v>34</v>
      </c>
      <c r="D32" s="53">
        <f t="shared" si="19"/>
        <v>17857879</v>
      </c>
      <c r="E32" s="19">
        <v>0</v>
      </c>
      <c r="F32" s="20">
        <v>17857879</v>
      </c>
      <c r="G32" s="20">
        <v>0</v>
      </c>
      <c r="H32" s="26">
        <v>0</v>
      </c>
      <c r="I32" s="53">
        <f t="shared" si="20"/>
        <v>3151390</v>
      </c>
      <c r="J32" s="132">
        <f t="shared" si="21"/>
        <v>0</v>
      </c>
      <c r="K32" s="135">
        <v>0</v>
      </c>
      <c r="L32" s="20">
        <v>0</v>
      </c>
      <c r="M32" s="136">
        <v>0</v>
      </c>
      <c r="N32" s="137">
        <v>3151390</v>
      </c>
      <c r="O32" s="53">
        <f t="shared" si="22"/>
        <v>21009269</v>
      </c>
      <c r="P32" s="27">
        <v>0</v>
      </c>
    </row>
    <row r="33" spans="1:16" ht="22.5" customHeight="1" x14ac:dyDescent="0.25">
      <c r="A33" s="191" t="s">
        <v>72</v>
      </c>
      <c r="B33" s="24" t="s">
        <v>73</v>
      </c>
      <c r="C33" s="25" t="s">
        <v>34</v>
      </c>
      <c r="D33" s="53">
        <f t="shared" si="19"/>
        <v>12190336</v>
      </c>
      <c r="E33" s="19">
        <v>0</v>
      </c>
      <c r="F33" s="20">
        <v>12190336</v>
      </c>
      <c r="G33" s="20">
        <v>0</v>
      </c>
      <c r="H33" s="26">
        <v>0</v>
      </c>
      <c r="I33" s="53">
        <f t="shared" si="20"/>
        <v>2151236</v>
      </c>
      <c r="J33" s="132">
        <f t="shared" si="21"/>
        <v>1548092</v>
      </c>
      <c r="K33" s="135">
        <v>0</v>
      </c>
      <c r="L33" s="20">
        <v>703691</v>
      </c>
      <c r="M33" s="136">
        <v>844401</v>
      </c>
      <c r="N33" s="137">
        <v>603144</v>
      </c>
      <c r="O33" s="53">
        <f t="shared" si="22"/>
        <v>14341572</v>
      </c>
      <c r="P33" s="27">
        <v>0</v>
      </c>
    </row>
    <row r="34" spans="1:16" ht="24" customHeight="1" x14ac:dyDescent="0.25">
      <c r="A34" s="190" t="s">
        <v>74</v>
      </c>
      <c r="B34" s="24" t="s">
        <v>73</v>
      </c>
      <c r="C34" s="25" t="s">
        <v>34</v>
      </c>
      <c r="D34" s="53">
        <f t="shared" si="19"/>
        <v>1416933</v>
      </c>
      <c r="E34" s="19">
        <v>0</v>
      </c>
      <c r="F34" s="20">
        <v>1416933</v>
      </c>
      <c r="G34" s="20">
        <v>0</v>
      </c>
      <c r="H34" s="26">
        <v>0</v>
      </c>
      <c r="I34" s="53">
        <f t="shared" si="20"/>
        <v>250047</v>
      </c>
      <c r="J34" s="132">
        <f t="shared" si="21"/>
        <v>250047</v>
      </c>
      <c r="K34" s="135">
        <v>0</v>
      </c>
      <c r="L34" s="20">
        <v>250047</v>
      </c>
      <c r="M34" s="136">
        <v>0</v>
      </c>
      <c r="N34" s="137">
        <v>0</v>
      </c>
      <c r="O34" s="53">
        <f t="shared" si="22"/>
        <v>1666980</v>
      </c>
      <c r="P34" s="27">
        <v>0</v>
      </c>
    </row>
    <row r="35" spans="1:16" ht="21" customHeight="1" x14ac:dyDescent="0.25">
      <c r="A35" s="190" t="s">
        <v>75</v>
      </c>
      <c r="B35" s="101" t="s">
        <v>73</v>
      </c>
      <c r="C35" s="105" t="s">
        <v>34</v>
      </c>
      <c r="D35" s="53">
        <f t="shared" si="19"/>
        <v>5000000</v>
      </c>
      <c r="E35" s="55">
        <v>0</v>
      </c>
      <c r="F35" s="56">
        <v>5000000</v>
      </c>
      <c r="G35" s="56">
        <v>0</v>
      </c>
      <c r="H35" s="57">
        <v>0</v>
      </c>
      <c r="I35" s="53">
        <f t="shared" si="20"/>
        <v>882353</v>
      </c>
      <c r="J35" s="132">
        <f t="shared" si="21"/>
        <v>705882</v>
      </c>
      <c r="K35" s="151">
        <v>0</v>
      </c>
      <c r="L35" s="56">
        <v>352941</v>
      </c>
      <c r="M35" s="152">
        <v>352941</v>
      </c>
      <c r="N35" s="142">
        <v>176471</v>
      </c>
      <c r="O35" s="53">
        <f t="shared" si="22"/>
        <v>5882353</v>
      </c>
      <c r="P35" s="59">
        <v>0</v>
      </c>
    </row>
    <row r="36" spans="1:16" ht="22.5" customHeight="1" thickBot="1" x14ac:dyDescent="0.3">
      <c r="A36" s="190" t="s">
        <v>420</v>
      </c>
      <c r="B36" s="101" t="s">
        <v>73</v>
      </c>
      <c r="C36" s="105" t="s">
        <v>34</v>
      </c>
      <c r="D36" s="53">
        <f t="shared" ref="D36" si="23">E36+F36+G36+H36</f>
        <v>15712731</v>
      </c>
      <c r="E36" s="55">
        <v>0</v>
      </c>
      <c r="F36" s="56">
        <v>15712731</v>
      </c>
      <c r="G36" s="56">
        <v>0</v>
      </c>
      <c r="H36" s="57">
        <v>0</v>
      </c>
      <c r="I36" s="53">
        <f t="shared" ref="I36" si="24">J36+N36</f>
        <v>2772835</v>
      </c>
      <c r="J36" s="132">
        <f t="shared" ref="J36" si="25">K36+L36+M36</f>
        <v>2082449</v>
      </c>
      <c r="K36" s="151">
        <v>0</v>
      </c>
      <c r="L36" s="56">
        <v>1115909</v>
      </c>
      <c r="M36" s="152">
        <v>966540</v>
      </c>
      <c r="N36" s="142">
        <v>690386</v>
      </c>
      <c r="O36" s="53">
        <f t="shared" si="22"/>
        <v>18485566</v>
      </c>
      <c r="P36" s="67"/>
    </row>
    <row r="37" spans="1:16" s="224" customFormat="1" ht="51" customHeight="1" thickBot="1" x14ac:dyDescent="0.3">
      <c r="A37" s="189" t="s">
        <v>78</v>
      </c>
      <c r="B37" s="97" t="s">
        <v>166</v>
      </c>
      <c r="C37" s="96" t="s">
        <v>171</v>
      </c>
      <c r="D37" s="51">
        <f>SUM(D38:D47)</f>
        <v>345917425</v>
      </c>
      <c r="E37" s="38">
        <f t="shared" ref="E37:P37" si="26">SUM(E38:E47)</f>
        <v>0</v>
      </c>
      <c r="F37" s="39">
        <f t="shared" si="26"/>
        <v>345917425</v>
      </c>
      <c r="G37" s="39">
        <f t="shared" si="26"/>
        <v>0</v>
      </c>
      <c r="H37" s="40">
        <f t="shared" si="26"/>
        <v>0</v>
      </c>
      <c r="I37" s="52">
        <f t="shared" si="26"/>
        <v>61044252</v>
      </c>
      <c r="J37" s="51">
        <f t="shared" si="26"/>
        <v>28387663</v>
      </c>
      <c r="K37" s="38">
        <f t="shared" si="26"/>
        <v>73661</v>
      </c>
      <c r="L37" s="39">
        <f t="shared" si="26"/>
        <v>5189258</v>
      </c>
      <c r="M37" s="40">
        <f t="shared" si="26"/>
        <v>23124744</v>
      </c>
      <c r="N37" s="52">
        <f t="shared" si="26"/>
        <v>32656589</v>
      </c>
      <c r="O37" s="50">
        <f t="shared" si="26"/>
        <v>406961677</v>
      </c>
      <c r="P37" s="50">
        <f t="shared" si="26"/>
        <v>0</v>
      </c>
    </row>
    <row r="38" spans="1:16" ht="22.5" customHeight="1" x14ac:dyDescent="0.25">
      <c r="A38" s="190" t="s">
        <v>76</v>
      </c>
      <c r="B38" s="98" t="s">
        <v>77</v>
      </c>
      <c r="C38" s="106" t="s">
        <v>34</v>
      </c>
      <c r="D38" s="53">
        <f>E38+F38+G38+H38</f>
        <v>53038120</v>
      </c>
      <c r="E38" s="41">
        <v>0</v>
      </c>
      <c r="F38" s="42">
        <v>53038120</v>
      </c>
      <c r="G38" s="42">
        <v>0</v>
      </c>
      <c r="H38" s="43">
        <v>0</v>
      </c>
      <c r="I38" s="53">
        <f>J38+N38</f>
        <v>9359668</v>
      </c>
      <c r="J38" s="153">
        <f>K38+L38+M38</f>
        <v>4093150</v>
      </c>
      <c r="K38" s="41">
        <v>73661</v>
      </c>
      <c r="L38" s="42">
        <v>1722638</v>
      </c>
      <c r="M38" s="43">
        <v>2296851</v>
      </c>
      <c r="N38" s="53">
        <v>5266518</v>
      </c>
      <c r="O38" s="53">
        <f>D38+I38</f>
        <v>62397788</v>
      </c>
      <c r="P38" s="54">
        <v>0</v>
      </c>
    </row>
    <row r="39" spans="1:16" ht="22.5" customHeight="1" x14ac:dyDescent="0.25">
      <c r="A39" s="191" t="s">
        <v>79</v>
      </c>
      <c r="B39" s="24" t="s">
        <v>77</v>
      </c>
      <c r="C39" s="25" t="s">
        <v>34</v>
      </c>
      <c r="D39" s="53">
        <f t="shared" ref="D39:D47" si="27">E39+F39+G39+H39</f>
        <v>20889543</v>
      </c>
      <c r="E39" s="19">
        <v>0</v>
      </c>
      <c r="F39" s="20">
        <v>20889543</v>
      </c>
      <c r="G39" s="20">
        <v>0</v>
      </c>
      <c r="H39" s="26">
        <v>0</v>
      </c>
      <c r="I39" s="53">
        <f t="shared" ref="I39:I47" si="28">J39+N39</f>
        <v>3686390</v>
      </c>
      <c r="J39" s="53">
        <f t="shared" ref="J39:J47" si="29">K39+L39+M39</f>
        <v>614552</v>
      </c>
      <c r="K39" s="19">
        <v>0</v>
      </c>
      <c r="L39" s="20">
        <v>369996</v>
      </c>
      <c r="M39" s="26">
        <v>244556</v>
      </c>
      <c r="N39" s="145">
        <v>3071838</v>
      </c>
      <c r="O39" s="53">
        <f t="shared" ref="O39:O47" si="30">D39+I39</f>
        <v>24575933</v>
      </c>
      <c r="P39" s="27">
        <v>0</v>
      </c>
    </row>
    <row r="40" spans="1:16" ht="22.5" customHeight="1" x14ac:dyDescent="0.25">
      <c r="A40" s="191" t="s">
        <v>80</v>
      </c>
      <c r="B40" s="24" t="s">
        <v>77</v>
      </c>
      <c r="C40" s="25" t="s">
        <v>34</v>
      </c>
      <c r="D40" s="53">
        <f t="shared" si="27"/>
        <v>35219189</v>
      </c>
      <c r="E40" s="19">
        <v>0</v>
      </c>
      <c r="F40" s="20">
        <v>35219189</v>
      </c>
      <c r="G40" s="20">
        <v>0</v>
      </c>
      <c r="H40" s="26">
        <v>0</v>
      </c>
      <c r="I40" s="53">
        <f t="shared" si="28"/>
        <v>6215151</v>
      </c>
      <c r="J40" s="53">
        <f t="shared" si="29"/>
        <v>5593636</v>
      </c>
      <c r="K40" s="19">
        <v>0</v>
      </c>
      <c r="L40" s="20">
        <v>2796818</v>
      </c>
      <c r="M40" s="26">
        <v>2796818</v>
      </c>
      <c r="N40" s="145">
        <v>621515</v>
      </c>
      <c r="O40" s="53">
        <f t="shared" si="30"/>
        <v>41434340</v>
      </c>
      <c r="P40" s="27">
        <v>0</v>
      </c>
    </row>
    <row r="41" spans="1:16" ht="22.5" customHeight="1" x14ac:dyDescent="0.25">
      <c r="A41" s="191" t="s">
        <v>81</v>
      </c>
      <c r="B41" s="24" t="s">
        <v>77</v>
      </c>
      <c r="C41" s="25" t="s">
        <v>34</v>
      </c>
      <c r="D41" s="53">
        <f t="shared" si="27"/>
        <v>10000000</v>
      </c>
      <c r="E41" s="19">
        <v>0</v>
      </c>
      <c r="F41" s="20">
        <v>10000000</v>
      </c>
      <c r="G41" s="20">
        <v>0</v>
      </c>
      <c r="H41" s="26">
        <v>0</v>
      </c>
      <c r="I41" s="53">
        <f t="shared" si="28"/>
        <v>1764706</v>
      </c>
      <c r="J41" s="53">
        <f t="shared" si="29"/>
        <v>299806</v>
      </c>
      <c r="K41" s="19">
        <v>0</v>
      </c>
      <c r="L41" s="20">
        <v>299806</v>
      </c>
      <c r="M41" s="26">
        <v>0</v>
      </c>
      <c r="N41" s="145">
        <v>1464900</v>
      </c>
      <c r="O41" s="53">
        <f t="shared" si="30"/>
        <v>11764706</v>
      </c>
      <c r="P41" s="27">
        <v>0</v>
      </c>
    </row>
    <row r="42" spans="1:16" ht="22.5" customHeight="1" x14ac:dyDescent="0.25">
      <c r="A42" s="191" t="s">
        <v>82</v>
      </c>
      <c r="B42" s="24" t="s">
        <v>77</v>
      </c>
      <c r="C42" s="25" t="s">
        <v>34</v>
      </c>
      <c r="D42" s="53">
        <f t="shared" si="27"/>
        <v>21450708</v>
      </c>
      <c r="E42" s="19">
        <v>0</v>
      </c>
      <c r="F42" s="20">
        <v>21450708</v>
      </c>
      <c r="G42" s="20">
        <v>0</v>
      </c>
      <c r="H42" s="26">
        <v>0</v>
      </c>
      <c r="I42" s="53">
        <f t="shared" si="28"/>
        <v>3785419</v>
      </c>
      <c r="J42" s="53">
        <f t="shared" si="29"/>
        <v>0</v>
      </c>
      <c r="K42" s="31">
        <v>0</v>
      </c>
      <c r="L42" s="32">
        <v>0</v>
      </c>
      <c r="M42" s="33">
        <v>0</v>
      </c>
      <c r="N42" s="145">
        <v>3785419</v>
      </c>
      <c r="O42" s="53">
        <f t="shared" si="30"/>
        <v>25236127</v>
      </c>
      <c r="P42" s="27">
        <v>0</v>
      </c>
    </row>
    <row r="43" spans="1:16" ht="22.5" customHeight="1" x14ac:dyDescent="0.25">
      <c r="A43" s="191" t="s">
        <v>83</v>
      </c>
      <c r="B43" s="24" t="s">
        <v>77</v>
      </c>
      <c r="C43" s="25" t="s">
        <v>34</v>
      </c>
      <c r="D43" s="53">
        <f t="shared" si="27"/>
        <v>53252758</v>
      </c>
      <c r="E43" s="19">
        <v>0</v>
      </c>
      <c r="F43" s="20">
        <v>53252758</v>
      </c>
      <c r="G43" s="20">
        <v>0</v>
      </c>
      <c r="H43" s="26">
        <v>0</v>
      </c>
      <c r="I43" s="53">
        <f t="shared" si="28"/>
        <v>9397546</v>
      </c>
      <c r="J43" s="53">
        <f t="shared" si="29"/>
        <v>8564960</v>
      </c>
      <c r="K43" s="31">
        <v>0</v>
      </c>
      <c r="L43" s="32">
        <v>0</v>
      </c>
      <c r="M43" s="33">
        <v>8564960</v>
      </c>
      <c r="N43" s="145">
        <v>832586</v>
      </c>
      <c r="O43" s="53">
        <f t="shared" si="30"/>
        <v>62650304</v>
      </c>
      <c r="P43" s="27">
        <v>0</v>
      </c>
    </row>
    <row r="44" spans="1:16" ht="22.5" customHeight="1" x14ac:dyDescent="0.25">
      <c r="A44" s="191" t="s">
        <v>85</v>
      </c>
      <c r="B44" s="24" t="s">
        <v>84</v>
      </c>
      <c r="C44" s="25" t="s">
        <v>34</v>
      </c>
      <c r="D44" s="53">
        <f t="shared" si="27"/>
        <v>75250331</v>
      </c>
      <c r="E44" s="19">
        <v>0</v>
      </c>
      <c r="F44" s="20">
        <v>75250331</v>
      </c>
      <c r="G44" s="20">
        <v>0</v>
      </c>
      <c r="H44" s="26">
        <v>0</v>
      </c>
      <c r="I44" s="53">
        <f t="shared" si="28"/>
        <v>13279470</v>
      </c>
      <c r="J44" s="53">
        <f t="shared" si="29"/>
        <v>0</v>
      </c>
      <c r="K44" s="31">
        <v>0</v>
      </c>
      <c r="L44" s="32">
        <v>0</v>
      </c>
      <c r="M44" s="33">
        <v>0</v>
      </c>
      <c r="N44" s="145">
        <v>13279470</v>
      </c>
      <c r="O44" s="53">
        <f t="shared" si="30"/>
        <v>88529801</v>
      </c>
      <c r="P44" s="27">
        <v>0</v>
      </c>
    </row>
    <row r="45" spans="1:16" ht="22.5" customHeight="1" x14ac:dyDescent="0.25">
      <c r="A45" s="191" t="s">
        <v>86</v>
      </c>
      <c r="B45" s="24" t="s">
        <v>84</v>
      </c>
      <c r="C45" s="25" t="s">
        <v>34</v>
      </c>
      <c r="D45" s="53">
        <f t="shared" si="27"/>
        <v>28800000</v>
      </c>
      <c r="E45" s="19">
        <v>0</v>
      </c>
      <c r="F45" s="20">
        <v>28800000</v>
      </c>
      <c r="G45" s="20">
        <v>0</v>
      </c>
      <c r="H45" s="26">
        <v>0</v>
      </c>
      <c r="I45" s="53">
        <f t="shared" si="28"/>
        <v>5082353</v>
      </c>
      <c r="J45" s="53">
        <f t="shared" si="29"/>
        <v>3188235</v>
      </c>
      <c r="K45" s="31">
        <v>0</v>
      </c>
      <c r="L45" s="32">
        <v>0</v>
      </c>
      <c r="M45" s="33">
        <v>3188235</v>
      </c>
      <c r="N45" s="145">
        <v>1894118</v>
      </c>
      <c r="O45" s="53">
        <f t="shared" si="30"/>
        <v>33882353</v>
      </c>
      <c r="P45" s="27">
        <v>0</v>
      </c>
    </row>
    <row r="46" spans="1:16" ht="22.5" customHeight="1" x14ac:dyDescent="0.25">
      <c r="A46" s="191" t="s">
        <v>87</v>
      </c>
      <c r="B46" s="24" t="s">
        <v>84</v>
      </c>
      <c r="C46" s="25" t="s">
        <v>34</v>
      </c>
      <c r="D46" s="53">
        <f t="shared" si="27"/>
        <v>10000000</v>
      </c>
      <c r="E46" s="19">
        <v>0</v>
      </c>
      <c r="F46" s="20">
        <v>10000000</v>
      </c>
      <c r="G46" s="20">
        <v>0</v>
      </c>
      <c r="H46" s="26">
        <v>0</v>
      </c>
      <c r="I46" s="53">
        <f t="shared" si="28"/>
        <v>1764706</v>
      </c>
      <c r="J46" s="53">
        <f t="shared" si="29"/>
        <v>566436</v>
      </c>
      <c r="K46" s="31">
        <v>0</v>
      </c>
      <c r="L46" s="32">
        <v>0</v>
      </c>
      <c r="M46" s="33">
        <v>566436</v>
      </c>
      <c r="N46" s="145">
        <v>1198270</v>
      </c>
      <c r="O46" s="53">
        <f t="shared" si="30"/>
        <v>11764706</v>
      </c>
      <c r="P46" s="27">
        <v>0</v>
      </c>
    </row>
    <row r="47" spans="1:16" ht="26.25" customHeight="1" thickBot="1" x14ac:dyDescent="0.3">
      <c r="A47" s="192" t="s">
        <v>88</v>
      </c>
      <c r="B47" s="101" t="s">
        <v>84</v>
      </c>
      <c r="C47" s="105" t="s">
        <v>34</v>
      </c>
      <c r="D47" s="53">
        <f t="shared" si="27"/>
        <v>38016776</v>
      </c>
      <c r="E47" s="55">
        <v>0</v>
      </c>
      <c r="F47" s="56">
        <v>38016776</v>
      </c>
      <c r="G47" s="56">
        <v>0</v>
      </c>
      <c r="H47" s="57">
        <v>0</v>
      </c>
      <c r="I47" s="53">
        <f t="shared" si="28"/>
        <v>6708843</v>
      </c>
      <c r="J47" s="154">
        <f t="shared" si="29"/>
        <v>5466888</v>
      </c>
      <c r="K47" s="62">
        <v>0</v>
      </c>
      <c r="L47" s="58">
        <v>0</v>
      </c>
      <c r="M47" s="63">
        <v>5466888</v>
      </c>
      <c r="N47" s="155">
        <v>1241955</v>
      </c>
      <c r="O47" s="53">
        <f t="shared" si="30"/>
        <v>44725619</v>
      </c>
      <c r="P47" s="59">
        <v>0</v>
      </c>
    </row>
    <row r="48" spans="1:16" s="224" customFormat="1" ht="48" customHeight="1" thickBot="1" x14ac:dyDescent="0.3">
      <c r="A48" s="197" t="s">
        <v>90</v>
      </c>
      <c r="B48" s="156" t="s">
        <v>91</v>
      </c>
      <c r="C48" s="148" t="s">
        <v>171</v>
      </c>
      <c r="D48" s="50">
        <f>SUM(D49:D51)</f>
        <v>127035354</v>
      </c>
      <c r="E48" s="38">
        <f t="shared" ref="E48:P48" si="31">SUM(E49:E51)</f>
        <v>0</v>
      </c>
      <c r="F48" s="39">
        <f t="shared" si="31"/>
        <v>127035354</v>
      </c>
      <c r="G48" s="39">
        <f t="shared" si="31"/>
        <v>0</v>
      </c>
      <c r="H48" s="40">
        <f t="shared" si="31"/>
        <v>0</v>
      </c>
      <c r="I48" s="50">
        <f t="shared" si="31"/>
        <v>22418004</v>
      </c>
      <c r="J48" s="34">
        <f t="shared" si="31"/>
        <v>21297104</v>
      </c>
      <c r="K48" s="38">
        <f t="shared" si="31"/>
        <v>724420</v>
      </c>
      <c r="L48" s="39">
        <f t="shared" si="31"/>
        <v>9468002</v>
      </c>
      <c r="M48" s="40">
        <f t="shared" si="31"/>
        <v>11104682</v>
      </c>
      <c r="N48" s="157">
        <f t="shared" si="31"/>
        <v>1120900</v>
      </c>
      <c r="O48" s="50">
        <f t="shared" si="31"/>
        <v>149453358</v>
      </c>
      <c r="P48" s="158">
        <f t="shared" si="31"/>
        <v>0</v>
      </c>
    </row>
    <row r="49" spans="1:16" ht="22.5" customHeight="1" x14ac:dyDescent="0.25">
      <c r="A49" s="196" t="s">
        <v>89</v>
      </c>
      <c r="B49" s="21" t="s">
        <v>91</v>
      </c>
      <c r="C49" s="22" t="s">
        <v>34</v>
      </c>
      <c r="D49" s="53">
        <f>E49+F49+G49+H49</f>
        <v>93141354</v>
      </c>
      <c r="E49" s="41">
        <v>0</v>
      </c>
      <c r="F49" s="42">
        <v>93141354</v>
      </c>
      <c r="G49" s="42">
        <v>0</v>
      </c>
      <c r="H49" s="43">
        <v>0</v>
      </c>
      <c r="I49" s="53">
        <f>J49+N49</f>
        <v>16436710</v>
      </c>
      <c r="J49" s="153">
        <f>K49+L49+M49</f>
        <v>15364875</v>
      </c>
      <c r="K49" s="35">
        <v>724420</v>
      </c>
      <c r="L49" s="36">
        <v>6574684</v>
      </c>
      <c r="M49" s="37">
        <v>8065771</v>
      </c>
      <c r="N49" s="153">
        <v>1071835</v>
      </c>
      <c r="O49" s="53">
        <f>D49+I49</f>
        <v>109578064</v>
      </c>
      <c r="P49" s="23">
        <v>0</v>
      </c>
    </row>
    <row r="50" spans="1:16" ht="22.5" customHeight="1" x14ac:dyDescent="0.25">
      <c r="A50" s="191" t="s">
        <v>92</v>
      </c>
      <c r="B50" s="24" t="s">
        <v>91</v>
      </c>
      <c r="C50" s="25" t="s">
        <v>34</v>
      </c>
      <c r="D50" s="53">
        <f t="shared" ref="D50:D51" si="32">E50+F50+G50+H50</f>
        <v>31310000</v>
      </c>
      <c r="E50" s="41">
        <v>0</v>
      </c>
      <c r="F50" s="42">
        <v>31310000</v>
      </c>
      <c r="G50" s="42">
        <v>0</v>
      </c>
      <c r="H50" s="43">
        <v>0</v>
      </c>
      <c r="I50" s="53">
        <f t="shared" ref="I50:I51" si="33">J50+N50</f>
        <v>5525294</v>
      </c>
      <c r="J50" s="53">
        <f t="shared" ref="J50:J51" si="34">K50+L50+M50</f>
        <v>5499029</v>
      </c>
      <c r="K50" s="35">
        <v>0</v>
      </c>
      <c r="L50" s="36">
        <v>2460118</v>
      </c>
      <c r="M50" s="37">
        <v>3038911</v>
      </c>
      <c r="N50" s="53">
        <v>26265</v>
      </c>
      <c r="O50" s="53">
        <f t="shared" ref="O50:O51" si="35">D50+I50</f>
        <v>36835294</v>
      </c>
      <c r="P50" s="27">
        <v>0</v>
      </c>
    </row>
    <row r="51" spans="1:16" ht="22.5" customHeight="1" thickBot="1" x14ac:dyDescent="0.3">
      <c r="A51" s="192" t="s">
        <v>93</v>
      </c>
      <c r="B51" s="101" t="s">
        <v>91</v>
      </c>
      <c r="C51" s="105" t="s">
        <v>34</v>
      </c>
      <c r="D51" s="53">
        <f t="shared" si="32"/>
        <v>2584000</v>
      </c>
      <c r="E51" s="64">
        <v>0</v>
      </c>
      <c r="F51" s="65">
        <v>2584000</v>
      </c>
      <c r="G51" s="65">
        <v>0</v>
      </c>
      <c r="H51" s="66">
        <v>0</v>
      </c>
      <c r="I51" s="53">
        <f t="shared" si="33"/>
        <v>456000</v>
      </c>
      <c r="J51" s="154">
        <f t="shared" si="34"/>
        <v>433200</v>
      </c>
      <c r="K51" s="64">
        <v>0</v>
      </c>
      <c r="L51" s="65">
        <v>433200</v>
      </c>
      <c r="M51" s="66">
        <v>0</v>
      </c>
      <c r="N51" s="60">
        <v>22800</v>
      </c>
      <c r="O51" s="53">
        <f t="shared" si="35"/>
        <v>3040000</v>
      </c>
      <c r="P51" s="59">
        <v>0</v>
      </c>
    </row>
    <row r="52" spans="1:16" s="224" customFormat="1" ht="51" customHeight="1" thickBot="1" x14ac:dyDescent="0.3">
      <c r="A52" s="189" t="s">
        <v>94</v>
      </c>
      <c r="B52" s="97" t="s">
        <v>95</v>
      </c>
      <c r="C52" s="96" t="s">
        <v>171</v>
      </c>
      <c r="D52" s="51">
        <f>SUM(D53:D55)</f>
        <v>228584811</v>
      </c>
      <c r="E52" s="38">
        <f t="shared" ref="E52:P52" si="36">SUM(E53:E55)</f>
        <v>0</v>
      </c>
      <c r="F52" s="39">
        <f t="shared" si="36"/>
        <v>228584811</v>
      </c>
      <c r="G52" s="39">
        <f t="shared" si="36"/>
        <v>0</v>
      </c>
      <c r="H52" s="40">
        <f t="shared" si="36"/>
        <v>0</v>
      </c>
      <c r="I52" s="52">
        <f t="shared" si="36"/>
        <v>40338497</v>
      </c>
      <c r="J52" s="51">
        <f t="shared" si="36"/>
        <v>38321572</v>
      </c>
      <c r="K52" s="38">
        <f t="shared" si="36"/>
        <v>5875419</v>
      </c>
      <c r="L52" s="39">
        <f t="shared" si="36"/>
        <v>28303449</v>
      </c>
      <c r="M52" s="40">
        <f t="shared" si="36"/>
        <v>4142704</v>
      </c>
      <c r="N52" s="52">
        <f t="shared" si="36"/>
        <v>2016925</v>
      </c>
      <c r="O52" s="50">
        <f t="shared" si="36"/>
        <v>268923308</v>
      </c>
      <c r="P52" s="50">
        <f t="shared" si="36"/>
        <v>0</v>
      </c>
    </row>
    <row r="53" spans="1:16" ht="22.5" customHeight="1" x14ac:dyDescent="0.25">
      <c r="A53" s="198" t="s">
        <v>96</v>
      </c>
      <c r="B53" s="98" t="s">
        <v>95</v>
      </c>
      <c r="C53" s="106" t="s">
        <v>34</v>
      </c>
      <c r="D53" s="53">
        <f>E53+F53+G53+H53</f>
        <v>173792770</v>
      </c>
      <c r="E53" s="41">
        <v>0</v>
      </c>
      <c r="F53" s="42">
        <v>173792770</v>
      </c>
      <c r="G53" s="42">
        <v>0</v>
      </c>
      <c r="H53" s="43">
        <v>0</v>
      </c>
      <c r="I53" s="53">
        <f>J53+N53</f>
        <v>30669313</v>
      </c>
      <c r="J53" s="153">
        <f>K53+L53+M53</f>
        <v>30669313</v>
      </c>
      <c r="K53" s="41">
        <v>5875419</v>
      </c>
      <c r="L53" s="42">
        <v>22187002</v>
      </c>
      <c r="M53" s="43">
        <v>2606892</v>
      </c>
      <c r="N53" s="53">
        <v>0</v>
      </c>
      <c r="O53" s="53">
        <f>D53+I53</f>
        <v>204462083</v>
      </c>
      <c r="P53" s="54">
        <v>0</v>
      </c>
    </row>
    <row r="54" spans="1:16" ht="22.5" customHeight="1" x14ac:dyDescent="0.25">
      <c r="A54" s="199" t="s">
        <v>97</v>
      </c>
      <c r="B54" s="24" t="s">
        <v>95</v>
      </c>
      <c r="C54" s="25" t="s">
        <v>34</v>
      </c>
      <c r="D54" s="53">
        <f t="shared" ref="D54:D55" si="37">E54+F54+G54+H54</f>
        <v>34287721</v>
      </c>
      <c r="E54" s="41">
        <v>0</v>
      </c>
      <c r="F54" s="42">
        <v>34287721</v>
      </c>
      <c r="G54" s="42">
        <v>0</v>
      </c>
      <c r="H54" s="43">
        <v>0</v>
      </c>
      <c r="I54" s="53">
        <f t="shared" ref="I54:I55" si="38">J54+N54</f>
        <v>6050774</v>
      </c>
      <c r="J54" s="53">
        <f t="shared" ref="J54:J55" si="39">K54+L54+M54</f>
        <v>6050774</v>
      </c>
      <c r="K54" s="41">
        <v>0</v>
      </c>
      <c r="L54" s="42">
        <v>4840619</v>
      </c>
      <c r="M54" s="43">
        <v>1210155</v>
      </c>
      <c r="N54" s="53">
        <v>0</v>
      </c>
      <c r="O54" s="53">
        <f t="shared" ref="O54:O55" si="40">D54+I54</f>
        <v>40338495</v>
      </c>
      <c r="P54" s="54">
        <v>0</v>
      </c>
    </row>
    <row r="55" spans="1:16" ht="22.5" customHeight="1" thickBot="1" x14ac:dyDescent="0.3">
      <c r="A55" s="200" t="s">
        <v>98</v>
      </c>
      <c r="B55" s="103" t="s">
        <v>95</v>
      </c>
      <c r="C55" s="105" t="s">
        <v>34</v>
      </c>
      <c r="D55" s="53">
        <f t="shared" si="37"/>
        <v>20504320</v>
      </c>
      <c r="E55" s="64">
        <v>0</v>
      </c>
      <c r="F55" s="65">
        <v>20504320</v>
      </c>
      <c r="G55" s="65">
        <v>0</v>
      </c>
      <c r="H55" s="66">
        <v>0</v>
      </c>
      <c r="I55" s="53">
        <f t="shared" si="38"/>
        <v>3618410</v>
      </c>
      <c r="J55" s="154">
        <f t="shared" si="39"/>
        <v>1601485</v>
      </c>
      <c r="K55" s="64">
        <v>0</v>
      </c>
      <c r="L55" s="65">
        <v>1275828</v>
      </c>
      <c r="M55" s="66">
        <v>325657</v>
      </c>
      <c r="N55" s="60">
        <v>2016925</v>
      </c>
      <c r="O55" s="53">
        <f t="shared" si="40"/>
        <v>24122730</v>
      </c>
      <c r="P55" s="67">
        <v>0</v>
      </c>
    </row>
    <row r="56" spans="1:16" s="224" customFormat="1" ht="67.5" customHeight="1" thickBot="1" x14ac:dyDescent="0.3">
      <c r="A56" s="189" t="s">
        <v>99</v>
      </c>
      <c r="B56" s="159" t="s">
        <v>168</v>
      </c>
      <c r="C56" s="96" t="s">
        <v>171</v>
      </c>
      <c r="D56" s="51">
        <f>SUM(D57:D66)</f>
        <v>235523076</v>
      </c>
      <c r="E56" s="38">
        <f t="shared" ref="E56:P56" si="41">SUM(E57:E66)</f>
        <v>0</v>
      </c>
      <c r="F56" s="39">
        <f t="shared" si="41"/>
        <v>235523076</v>
      </c>
      <c r="G56" s="39">
        <f t="shared" si="41"/>
        <v>0</v>
      </c>
      <c r="H56" s="40">
        <f t="shared" si="41"/>
        <v>0</v>
      </c>
      <c r="I56" s="52">
        <f t="shared" si="41"/>
        <v>41562896</v>
      </c>
      <c r="J56" s="51">
        <f t="shared" si="41"/>
        <v>29034435</v>
      </c>
      <c r="K56" s="38">
        <f t="shared" si="41"/>
        <v>7004776</v>
      </c>
      <c r="L56" s="39">
        <f t="shared" si="41"/>
        <v>17198198</v>
      </c>
      <c r="M56" s="40">
        <f t="shared" si="41"/>
        <v>4831461</v>
      </c>
      <c r="N56" s="52">
        <f t="shared" si="41"/>
        <v>12528461</v>
      </c>
      <c r="O56" s="50">
        <f t="shared" si="41"/>
        <v>277085972</v>
      </c>
      <c r="P56" s="50">
        <f t="shared" si="41"/>
        <v>0</v>
      </c>
    </row>
    <row r="57" spans="1:16" ht="22.5" customHeight="1" x14ac:dyDescent="0.25">
      <c r="A57" s="201" t="s">
        <v>101</v>
      </c>
      <c r="B57" s="106" t="s">
        <v>100</v>
      </c>
      <c r="C57" s="98" t="s">
        <v>34</v>
      </c>
      <c r="D57" s="53">
        <f>E57+F57+G57+H57</f>
        <v>8241688</v>
      </c>
      <c r="E57" s="41">
        <v>0</v>
      </c>
      <c r="F57" s="42">
        <v>8241688</v>
      </c>
      <c r="G57" s="42">
        <v>0</v>
      </c>
      <c r="H57" s="43">
        <v>0</v>
      </c>
      <c r="I57" s="53">
        <f>J57+N57</f>
        <v>1454416</v>
      </c>
      <c r="J57" s="153">
        <f>K57+L57+M57</f>
        <v>1305736</v>
      </c>
      <c r="K57" s="41">
        <v>0</v>
      </c>
      <c r="L57" s="42">
        <v>1206616</v>
      </c>
      <c r="M57" s="43">
        <v>99120</v>
      </c>
      <c r="N57" s="53">
        <v>148680</v>
      </c>
      <c r="O57" s="53">
        <f>D57+I57</f>
        <v>9696104</v>
      </c>
      <c r="P57" s="54">
        <v>0</v>
      </c>
    </row>
    <row r="58" spans="1:16" ht="22.5" customHeight="1" x14ac:dyDescent="0.25">
      <c r="A58" s="202" t="s">
        <v>102</v>
      </c>
      <c r="B58" s="25" t="s">
        <v>100</v>
      </c>
      <c r="C58" s="24" t="s">
        <v>34</v>
      </c>
      <c r="D58" s="53">
        <f t="shared" ref="D58:D66" si="42">E58+F58+G58+H58</f>
        <v>2340283</v>
      </c>
      <c r="E58" s="41">
        <v>0</v>
      </c>
      <c r="F58" s="42">
        <v>2340283</v>
      </c>
      <c r="G58" s="42">
        <v>0</v>
      </c>
      <c r="H58" s="43">
        <v>0</v>
      </c>
      <c r="I58" s="53">
        <f t="shared" ref="I58:I66" si="43">J58+N58</f>
        <v>412991</v>
      </c>
      <c r="J58" s="53">
        <f t="shared" ref="J58:J66" si="44">K58+L58+M58</f>
        <v>368095</v>
      </c>
      <c r="K58" s="41">
        <v>0</v>
      </c>
      <c r="L58" s="42">
        <v>269372</v>
      </c>
      <c r="M58" s="43">
        <v>98723</v>
      </c>
      <c r="N58" s="53">
        <v>44896</v>
      </c>
      <c r="O58" s="53">
        <f t="shared" ref="O58:O66" si="45">D58+I58</f>
        <v>2753274</v>
      </c>
      <c r="P58" s="54">
        <v>0</v>
      </c>
    </row>
    <row r="59" spans="1:16" ht="22.5" customHeight="1" x14ac:dyDescent="0.25">
      <c r="A59" s="202" t="s">
        <v>103</v>
      </c>
      <c r="B59" s="25" t="s">
        <v>100</v>
      </c>
      <c r="C59" s="24" t="s">
        <v>34</v>
      </c>
      <c r="D59" s="53">
        <f t="shared" si="42"/>
        <v>8435114</v>
      </c>
      <c r="E59" s="41">
        <v>0</v>
      </c>
      <c r="F59" s="42">
        <v>8435114</v>
      </c>
      <c r="G59" s="42">
        <v>0</v>
      </c>
      <c r="H59" s="43">
        <v>0</v>
      </c>
      <c r="I59" s="53">
        <f t="shared" si="43"/>
        <v>1488550</v>
      </c>
      <c r="J59" s="53">
        <f t="shared" si="44"/>
        <v>1035236</v>
      </c>
      <c r="K59" s="41">
        <v>0</v>
      </c>
      <c r="L59" s="42">
        <v>722993</v>
      </c>
      <c r="M59" s="43">
        <v>312243</v>
      </c>
      <c r="N59" s="53">
        <v>453314</v>
      </c>
      <c r="O59" s="53">
        <f t="shared" si="45"/>
        <v>9923664</v>
      </c>
      <c r="P59" s="54">
        <v>0</v>
      </c>
    </row>
    <row r="60" spans="1:16" ht="22.5" customHeight="1" x14ac:dyDescent="0.25">
      <c r="A60" s="202" t="s">
        <v>104</v>
      </c>
      <c r="B60" s="25" t="s">
        <v>100</v>
      </c>
      <c r="C60" s="24" t="s">
        <v>34</v>
      </c>
      <c r="D60" s="53">
        <f t="shared" si="42"/>
        <v>1137307</v>
      </c>
      <c r="E60" s="41">
        <v>0</v>
      </c>
      <c r="F60" s="42">
        <v>1137307</v>
      </c>
      <c r="G60" s="42">
        <v>0</v>
      </c>
      <c r="H60" s="37">
        <v>0</v>
      </c>
      <c r="I60" s="53">
        <f t="shared" si="43"/>
        <v>200701</v>
      </c>
      <c r="J60" s="53">
        <f t="shared" si="44"/>
        <v>103738</v>
      </c>
      <c r="K60" s="35">
        <v>0</v>
      </c>
      <c r="L60" s="36">
        <v>0</v>
      </c>
      <c r="M60" s="37">
        <v>103738</v>
      </c>
      <c r="N60" s="68">
        <v>96963</v>
      </c>
      <c r="O60" s="53">
        <f t="shared" si="45"/>
        <v>1338008</v>
      </c>
      <c r="P60" s="54">
        <v>0</v>
      </c>
    </row>
    <row r="61" spans="1:16" ht="24" customHeight="1" x14ac:dyDescent="0.25">
      <c r="A61" s="202" t="s">
        <v>105</v>
      </c>
      <c r="B61" s="25" t="s">
        <v>100</v>
      </c>
      <c r="C61" s="24" t="s">
        <v>34</v>
      </c>
      <c r="D61" s="53">
        <f t="shared" si="42"/>
        <v>16406547</v>
      </c>
      <c r="E61" s="41">
        <v>0</v>
      </c>
      <c r="F61" s="42">
        <v>16406547</v>
      </c>
      <c r="G61" s="42">
        <v>0</v>
      </c>
      <c r="H61" s="37">
        <v>0</v>
      </c>
      <c r="I61" s="53">
        <f t="shared" si="43"/>
        <v>2895273</v>
      </c>
      <c r="J61" s="53">
        <f t="shared" si="44"/>
        <v>2304449</v>
      </c>
      <c r="K61" s="35">
        <v>0</v>
      </c>
      <c r="L61" s="36">
        <v>1565919</v>
      </c>
      <c r="M61" s="37">
        <v>738530</v>
      </c>
      <c r="N61" s="68">
        <v>590824</v>
      </c>
      <c r="O61" s="53">
        <f t="shared" si="45"/>
        <v>19301820</v>
      </c>
      <c r="P61" s="54">
        <v>0</v>
      </c>
    </row>
    <row r="62" spans="1:16" ht="26.25" customHeight="1" x14ac:dyDescent="0.25">
      <c r="A62" s="202" t="s">
        <v>106</v>
      </c>
      <c r="B62" s="25" t="s">
        <v>107</v>
      </c>
      <c r="C62" s="24" t="s">
        <v>34</v>
      </c>
      <c r="D62" s="53">
        <f t="shared" si="42"/>
        <v>19929623</v>
      </c>
      <c r="E62" s="41">
        <v>0</v>
      </c>
      <c r="F62" s="42">
        <v>19929623</v>
      </c>
      <c r="G62" s="42">
        <v>0</v>
      </c>
      <c r="H62" s="37">
        <v>0</v>
      </c>
      <c r="I62" s="53">
        <f t="shared" si="43"/>
        <v>3516992</v>
      </c>
      <c r="J62" s="53">
        <f t="shared" si="44"/>
        <v>2751724</v>
      </c>
      <c r="K62" s="35">
        <v>625060</v>
      </c>
      <c r="L62" s="36">
        <v>2033275</v>
      </c>
      <c r="M62" s="37">
        <v>93389</v>
      </c>
      <c r="N62" s="68">
        <v>765268</v>
      </c>
      <c r="O62" s="53">
        <f t="shared" si="45"/>
        <v>23446615</v>
      </c>
      <c r="P62" s="54">
        <v>0</v>
      </c>
    </row>
    <row r="63" spans="1:16" ht="25.5" customHeight="1" x14ac:dyDescent="0.25">
      <c r="A63" s="202" t="s">
        <v>108</v>
      </c>
      <c r="B63" s="25" t="s">
        <v>107</v>
      </c>
      <c r="C63" s="24" t="s">
        <v>34</v>
      </c>
      <c r="D63" s="53">
        <f t="shared" si="42"/>
        <v>2193453</v>
      </c>
      <c r="E63" s="41">
        <v>0</v>
      </c>
      <c r="F63" s="42">
        <v>2193453</v>
      </c>
      <c r="G63" s="42">
        <v>0</v>
      </c>
      <c r="H63" s="37">
        <v>0</v>
      </c>
      <c r="I63" s="53">
        <f t="shared" si="43"/>
        <v>387080</v>
      </c>
      <c r="J63" s="53">
        <f t="shared" si="44"/>
        <v>288609</v>
      </c>
      <c r="K63" s="35">
        <v>0</v>
      </c>
      <c r="L63" s="36">
        <v>222962</v>
      </c>
      <c r="M63" s="37">
        <v>65647</v>
      </c>
      <c r="N63" s="68">
        <v>98471</v>
      </c>
      <c r="O63" s="53">
        <f t="shared" si="45"/>
        <v>2580533</v>
      </c>
      <c r="P63" s="54">
        <v>0</v>
      </c>
    </row>
    <row r="64" spans="1:16" ht="21.75" customHeight="1" x14ac:dyDescent="0.25">
      <c r="A64" s="202" t="s">
        <v>109</v>
      </c>
      <c r="B64" s="25" t="s">
        <v>110</v>
      </c>
      <c r="C64" s="24" t="s">
        <v>34</v>
      </c>
      <c r="D64" s="53">
        <f t="shared" si="42"/>
        <v>68536073</v>
      </c>
      <c r="E64" s="41">
        <v>0</v>
      </c>
      <c r="F64" s="42">
        <v>68536073</v>
      </c>
      <c r="G64" s="42">
        <v>0</v>
      </c>
      <c r="H64" s="37">
        <v>0</v>
      </c>
      <c r="I64" s="53">
        <f t="shared" si="43"/>
        <v>12094601</v>
      </c>
      <c r="J64" s="53">
        <f t="shared" si="44"/>
        <v>8004126</v>
      </c>
      <c r="K64" s="35">
        <v>1265198</v>
      </c>
      <c r="L64" s="36">
        <v>5968790</v>
      </c>
      <c r="M64" s="37">
        <v>770138</v>
      </c>
      <c r="N64" s="68">
        <v>4090475</v>
      </c>
      <c r="O64" s="53">
        <f t="shared" si="45"/>
        <v>80630674</v>
      </c>
      <c r="P64" s="54">
        <v>0</v>
      </c>
    </row>
    <row r="65" spans="1:23" ht="22.5" customHeight="1" x14ac:dyDescent="0.25">
      <c r="A65" s="202" t="s">
        <v>111</v>
      </c>
      <c r="B65" s="25" t="s">
        <v>123</v>
      </c>
      <c r="C65" s="24" t="s">
        <v>34</v>
      </c>
      <c r="D65" s="53">
        <f t="shared" si="42"/>
        <v>63519000</v>
      </c>
      <c r="E65" s="41">
        <v>0</v>
      </c>
      <c r="F65" s="42">
        <v>63519000</v>
      </c>
      <c r="G65" s="42">
        <v>0</v>
      </c>
      <c r="H65" s="37">
        <v>0</v>
      </c>
      <c r="I65" s="53">
        <f t="shared" si="43"/>
        <v>11209235</v>
      </c>
      <c r="J65" s="53">
        <f t="shared" si="44"/>
        <v>7286768</v>
      </c>
      <c r="K65" s="35">
        <v>3572694</v>
      </c>
      <c r="L65" s="36">
        <v>1925233</v>
      </c>
      <c r="M65" s="37">
        <v>1788841</v>
      </c>
      <c r="N65" s="68">
        <v>3922467</v>
      </c>
      <c r="O65" s="53">
        <f t="shared" si="45"/>
        <v>74728235</v>
      </c>
      <c r="P65" s="54">
        <v>0</v>
      </c>
    </row>
    <row r="66" spans="1:23" ht="22.5" customHeight="1" thickBot="1" x14ac:dyDescent="0.3">
      <c r="A66" s="203" t="s">
        <v>112</v>
      </c>
      <c r="B66" s="105" t="s">
        <v>123</v>
      </c>
      <c r="C66" s="101" t="s">
        <v>34</v>
      </c>
      <c r="D66" s="53">
        <f t="shared" si="42"/>
        <v>44783988</v>
      </c>
      <c r="E66" s="64">
        <v>0</v>
      </c>
      <c r="F66" s="65">
        <v>44783988</v>
      </c>
      <c r="G66" s="65">
        <v>0</v>
      </c>
      <c r="H66" s="69">
        <v>0</v>
      </c>
      <c r="I66" s="53">
        <f t="shared" si="43"/>
        <v>7903057</v>
      </c>
      <c r="J66" s="154">
        <f t="shared" si="44"/>
        <v>5585954</v>
      </c>
      <c r="K66" s="70">
        <v>1541824</v>
      </c>
      <c r="L66" s="71">
        <v>3283038</v>
      </c>
      <c r="M66" s="69">
        <v>761092</v>
      </c>
      <c r="N66" s="72">
        <v>2317103</v>
      </c>
      <c r="O66" s="53">
        <f t="shared" si="45"/>
        <v>52687045</v>
      </c>
      <c r="P66" s="67">
        <v>0</v>
      </c>
    </row>
    <row r="67" spans="1:23" ht="84" customHeight="1" thickBot="1" x14ac:dyDescent="0.3">
      <c r="A67" s="189" t="s">
        <v>125</v>
      </c>
      <c r="B67" s="143" t="s">
        <v>126</v>
      </c>
      <c r="C67" s="96" t="s">
        <v>171</v>
      </c>
      <c r="D67" s="51">
        <f>SUM(D68:D76)</f>
        <v>266552116</v>
      </c>
      <c r="E67" s="38">
        <f t="shared" ref="E67:P67" si="46">SUM(E68:E76)</f>
        <v>0</v>
      </c>
      <c r="F67" s="39">
        <f t="shared" si="46"/>
        <v>0</v>
      </c>
      <c r="G67" s="39">
        <f t="shared" si="46"/>
        <v>266552116</v>
      </c>
      <c r="H67" s="40">
        <f t="shared" si="46"/>
        <v>0</v>
      </c>
      <c r="I67" s="52">
        <f t="shared" si="46"/>
        <v>47038609</v>
      </c>
      <c r="J67" s="51">
        <f t="shared" si="46"/>
        <v>41539923</v>
      </c>
      <c r="K67" s="38">
        <f t="shared" si="46"/>
        <v>31169054</v>
      </c>
      <c r="L67" s="39">
        <f t="shared" si="46"/>
        <v>6127056</v>
      </c>
      <c r="M67" s="40">
        <f t="shared" si="46"/>
        <v>4243813</v>
      </c>
      <c r="N67" s="52">
        <f t="shared" si="46"/>
        <v>5498686</v>
      </c>
      <c r="O67" s="50">
        <f t="shared" si="46"/>
        <v>313590725</v>
      </c>
      <c r="P67" s="50">
        <f t="shared" si="46"/>
        <v>0</v>
      </c>
    </row>
    <row r="68" spans="1:23" ht="22.5" customHeight="1" x14ac:dyDescent="0.25">
      <c r="A68" s="204" t="s">
        <v>127</v>
      </c>
      <c r="B68" s="108" t="s">
        <v>128</v>
      </c>
      <c r="C68" s="109" t="s">
        <v>34</v>
      </c>
      <c r="D68" s="53">
        <f>E68+F68+G68+H68</f>
        <v>27772375</v>
      </c>
      <c r="E68" s="35">
        <v>0</v>
      </c>
      <c r="F68" s="36">
        <v>0</v>
      </c>
      <c r="G68" s="36">
        <v>27772375</v>
      </c>
      <c r="H68" s="37">
        <v>0</v>
      </c>
      <c r="I68" s="53">
        <f>J68+N68</f>
        <v>4901007</v>
      </c>
      <c r="J68" s="153">
        <f>K68+L68+M68</f>
        <v>4260410</v>
      </c>
      <c r="K68" s="35">
        <v>3267338</v>
      </c>
      <c r="L68" s="36">
        <v>596455</v>
      </c>
      <c r="M68" s="37">
        <v>396617</v>
      </c>
      <c r="N68" s="73">
        <v>640597</v>
      </c>
      <c r="O68" s="53">
        <f>D68+I68</f>
        <v>32673382</v>
      </c>
      <c r="P68" s="73">
        <v>0</v>
      </c>
      <c r="T68" s="86"/>
    </row>
    <row r="69" spans="1:23" ht="22.5" customHeight="1" x14ac:dyDescent="0.25">
      <c r="A69" s="205" t="s">
        <v>129</v>
      </c>
      <c r="B69" s="110" t="s">
        <v>128</v>
      </c>
      <c r="C69" s="111" t="s">
        <v>34</v>
      </c>
      <c r="D69" s="53">
        <f t="shared" ref="D69:D76" si="47">E69+F69+G69+H69</f>
        <v>17209440</v>
      </c>
      <c r="E69" s="31">
        <v>0</v>
      </c>
      <c r="F69" s="32">
        <v>0</v>
      </c>
      <c r="G69" s="32">
        <v>17209440</v>
      </c>
      <c r="H69" s="33">
        <v>0</v>
      </c>
      <c r="I69" s="53">
        <f t="shared" ref="I69:I76" si="48">J69+N69</f>
        <v>3036960</v>
      </c>
      <c r="J69" s="53">
        <f t="shared" ref="J69:J76" si="49">K69+L69+M69</f>
        <v>2771360</v>
      </c>
      <c r="K69" s="31">
        <v>2640188</v>
      </c>
      <c r="L69" s="32">
        <v>75221</v>
      </c>
      <c r="M69" s="33">
        <v>55951</v>
      </c>
      <c r="N69" s="74">
        <v>265600</v>
      </c>
      <c r="O69" s="53">
        <f t="shared" ref="O69:O76" si="50">D69+I69</f>
        <v>20246400</v>
      </c>
      <c r="P69" s="74">
        <v>0</v>
      </c>
      <c r="R69" s="225"/>
      <c r="T69" s="86"/>
    </row>
    <row r="70" spans="1:23" ht="22.5" customHeight="1" x14ac:dyDescent="0.25">
      <c r="A70" s="205" t="s">
        <v>130</v>
      </c>
      <c r="B70" s="110" t="s">
        <v>131</v>
      </c>
      <c r="C70" s="111" t="s">
        <v>34</v>
      </c>
      <c r="D70" s="53">
        <f t="shared" si="47"/>
        <v>12940000</v>
      </c>
      <c r="E70" s="31">
        <v>0</v>
      </c>
      <c r="F70" s="32">
        <v>0</v>
      </c>
      <c r="G70" s="32">
        <v>12940000</v>
      </c>
      <c r="H70" s="33">
        <v>0</v>
      </c>
      <c r="I70" s="53">
        <f t="shared" si="48"/>
        <v>2283529</v>
      </c>
      <c r="J70" s="53">
        <f t="shared" si="49"/>
        <v>2055176</v>
      </c>
      <c r="K70" s="31">
        <v>1522353</v>
      </c>
      <c r="L70" s="32">
        <v>319694</v>
      </c>
      <c r="M70" s="33">
        <v>213129</v>
      </c>
      <c r="N70" s="74">
        <v>228353</v>
      </c>
      <c r="O70" s="53">
        <f t="shared" si="50"/>
        <v>15223529</v>
      </c>
      <c r="P70" s="74">
        <v>0</v>
      </c>
      <c r="R70" s="87"/>
      <c r="T70" s="86"/>
    </row>
    <row r="71" spans="1:23" ht="22.5" customHeight="1" x14ac:dyDescent="0.25">
      <c r="A71" s="205" t="s">
        <v>132</v>
      </c>
      <c r="B71" s="110" t="s">
        <v>133</v>
      </c>
      <c r="C71" s="111" t="s">
        <v>34</v>
      </c>
      <c r="D71" s="53">
        <f t="shared" si="47"/>
        <v>2220000</v>
      </c>
      <c r="E71" s="31">
        <v>0</v>
      </c>
      <c r="F71" s="32">
        <v>0</v>
      </c>
      <c r="G71" s="32">
        <v>2220000</v>
      </c>
      <c r="H71" s="33">
        <v>0</v>
      </c>
      <c r="I71" s="53">
        <f t="shared" si="48"/>
        <v>391765</v>
      </c>
      <c r="J71" s="53">
        <f t="shared" si="49"/>
        <v>317905</v>
      </c>
      <c r="K71" s="31">
        <v>261177</v>
      </c>
      <c r="L71" s="32">
        <v>33875</v>
      </c>
      <c r="M71" s="33">
        <v>22853</v>
      </c>
      <c r="N71" s="74">
        <v>73860</v>
      </c>
      <c r="O71" s="53">
        <f t="shared" si="50"/>
        <v>2611765</v>
      </c>
      <c r="P71" s="74">
        <v>0</v>
      </c>
      <c r="R71" s="87"/>
      <c r="T71" s="86"/>
    </row>
    <row r="72" spans="1:23" ht="22.5" customHeight="1" x14ac:dyDescent="0.25">
      <c r="A72" s="205" t="s">
        <v>134</v>
      </c>
      <c r="B72" s="110" t="s">
        <v>135</v>
      </c>
      <c r="C72" s="111" t="s">
        <v>34</v>
      </c>
      <c r="D72" s="53">
        <f t="shared" si="47"/>
        <v>107087031</v>
      </c>
      <c r="E72" s="31">
        <v>0</v>
      </c>
      <c r="F72" s="32">
        <v>0</v>
      </c>
      <c r="G72" s="32">
        <v>107087031</v>
      </c>
      <c r="H72" s="33">
        <v>0</v>
      </c>
      <c r="I72" s="53">
        <f t="shared" si="48"/>
        <v>18897712</v>
      </c>
      <c r="J72" s="53">
        <f t="shared" si="49"/>
        <v>16673517</v>
      </c>
      <c r="K72" s="31">
        <v>12598474</v>
      </c>
      <c r="L72" s="32">
        <v>2603292</v>
      </c>
      <c r="M72" s="33">
        <v>1471751</v>
      </c>
      <c r="N72" s="74">
        <v>2224195</v>
      </c>
      <c r="O72" s="53">
        <f t="shared" si="50"/>
        <v>125984743</v>
      </c>
      <c r="P72" s="74">
        <v>0</v>
      </c>
      <c r="T72" s="86"/>
    </row>
    <row r="73" spans="1:23" ht="22.5" customHeight="1" x14ac:dyDescent="0.25">
      <c r="A73" s="205" t="s">
        <v>136</v>
      </c>
      <c r="B73" s="110" t="s">
        <v>135</v>
      </c>
      <c r="C73" s="111" t="s">
        <v>34</v>
      </c>
      <c r="D73" s="53">
        <f t="shared" si="47"/>
        <v>60479816</v>
      </c>
      <c r="E73" s="31">
        <v>0</v>
      </c>
      <c r="F73" s="32">
        <v>0</v>
      </c>
      <c r="G73" s="32">
        <v>60479816</v>
      </c>
      <c r="H73" s="33">
        <v>0</v>
      </c>
      <c r="I73" s="53">
        <f t="shared" si="48"/>
        <v>10672909</v>
      </c>
      <c r="J73" s="53">
        <f t="shared" si="49"/>
        <v>9340731</v>
      </c>
      <c r="K73" s="31">
        <v>6309706</v>
      </c>
      <c r="L73" s="32">
        <v>1547985</v>
      </c>
      <c r="M73" s="33">
        <v>1483040</v>
      </c>
      <c r="N73" s="74">
        <v>1332178</v>
      </c>
      <c r="O73" s="53">
        <f t="shared" si="50"/>
        <v>71152725</v>
      </c>
      <c r="P73" s="74">
        <v>0</v>
      </c>
      <c r="T73" s="86"/>
      <c r="W73" s="86"/>
    </row>
    <row r="74" spans="1:23" ht="22.5" customHeight="1" x14ac:dyDescent="0.25">
      <c r="A74" s="205" t="s">
        <v>137</v>
      </c>
      <c r="B74" s="110" t="s">
        <v>135</v>
      </c>
      <c r="C74" s="111" t="s">
        <v>34</v>
      </c>
      <c r="D74" s="53">
        <f t="shared" si="47"/>
        <v>6645000</v>
      </c>
      <c r="E74" s="31">
        <v>0</v>
      </c>
      <c r="F74" s="32">
        <v>0</v>
      </c>
      <c r="G74" s="32">
        <v>6645000</v>
      </c>
      <c r="H74" s="33">
        <v>0</v>
      </c>
      <c r="I74" s="53">
        <f t="shared" si="48"/>
        <v>1172647</v>
      </c>
      <c r="J74" s="53">
        <f t="shared" si="49"/>
        <v>996750</v>
      </c>
      <c r="K74" s="31">
        <v>781765</v>
      </c>
      <c r="L74" s="32">
        <v>113816</v>
      </c>
      <c r="M74" s="33">
        <v>101169</v>
      </c>
      <c r="N74" s="74">
        <v>175897</v>
      </c>
      <c r="O74" s="53">
        <f t="shared" si="50"/>
        <v>7817647</v>
      </c>
      <c r="P74" s="74">
        <v>0</v>
      </c>
      <c r="T74" s="86"/>
    </row>
    <row r="75" spans="1:23" ht="22.5" customHeight="1" x14ac:dyDescent="0.25">
      <c r="A75" s="205" t="s">
        <v>138</v>
      </c>
      <c r="B75" s="110" t="s">
        <v>139</v>
      </c>
      <c r="C75" s="111" t="s">
        <v>34</v>
      </c>
      <c r="D75" s="53">
        <f t="shared" si="47"/>
        <v>23024964</v>
      </c>
      <c r="E75" s="31">
        <v>0</v>
      </c>
      <c r="F75" s="32">
        <v>0</v>
      </c>
      <c r="G75" s="32">
        <v>23024964</v>
      </c>
      <c r="H75" s="33">
        <v>0</v>
      </c>
      <c r="I75" s="53">
        <f t="shared" si="48"/>
        <v>4063229</v>
      </c>
      <c r="J75" s="53">
        <f t="shared" si="49"/>
        <v>3667266</v>
      </c>
      <c r="K75" s="31">
        <v>2708819</v>
      </c>
      <c r="L75" s="32">
        <v>622692</v>
      </c>
      <c r="M75" s="33">
        <v>335755</v>
      </c>
      <c r="N75" s="74">
        <v>395963</v>
      </c>
      <c r="O75" s="53">
        <f t="shared" si="50"/>
        <v>27088193</v>
      </c>
      <c r="P75" s="74">
        <v>0</v>
      </c>
      <c r="T75" s="86"/>
    </row>
    <row r="76" spans="1:23" ht="22.5" customHeight="1" thickBot="1" x14ac:dyDescent="0.3">
      <c r="A76" s="206" t="s">
        <v>140</v>
      </c>
      <c r="B76" s="112" t="s">
        <v>139</v>
      </c>
      <c r="C76" s="113" t="s">
        <v>34</v>
      </c>
      <c r="D76" s="53">
        <f t="shared" si="47"/>
        <v>9173490</v>
      </c>
      <c r="E76" s="62">
        <v>0</v>
      </c>
      <c r="F76" s="58">
        <v>0</v>
      </c>
      <c r="G76" s="58">
        <v>9173490</v>
      </c>
      <c r="H76" s="63">
        <v>0</v>
      </c>
      <c r="I76" s="53">
        <f t="shared" si="48"/>
        <v>1618851</v>
      </c>
      <c r="J76" s="154">
        <f t="shared" si="49"/>
        <v>1456808</v>
      </c>
      <c r="K76" s="62">
        <v>1079234</v>
      </c>
      <c r="L76" s="58">
        <v>214026</v>
      </c>
      <c r="M76" s="63">
        <v>163548</v>
      </c>
      <c r="N76" s="75">
        <v>162043</v>
      </c>
      <c r="O76" s="53">
        <f t="shared" si="50"/>
        <v>10792341</v>
      </c>
      <c r="P76" s="75">
        <v>0</v>
      </c>
      <c r="T76" s="86"/>
    </row>
    <row r="77" spans="1:23" ht="68.25" customHeight="1" thickBot="1" x14ac:dyDescent="0.3">
      <c r="A77" s="207" t="s">
        <v>141</v>
      </c>
      <c r="B77" s="160" t="s">
        <v>142</v>
      </c>
      <c r="C77" s="114" t="s">
        <v>171</v>
      </c>
      <c r="D77" s="50">
        <f>SUM(D78:D85)</f>
        <v>223466665</v>
      </c>
      <c r="E77" s="38">
        <f t="shared" ref="E77:P77" si="51">SUM(E78:E85)</f>
        <v>0</v>
      </c>
      <c r="F77" s="39">
        <f t="shared" si="51"/>
        <v>0</v>
      </c>
      <c r="G77" s="39">
        <f t="shared" si="51"/>
        <v>223466665</v>
      </c>
      <c r="H77" s="40">
        <f t="shared" si="51"/>
        <v>0</v>
      </c>
      <c r="I77" s="50">
        <f t="shared" si="51"/>
        <v>39435294</v>
      </c>
      <c r="J77" s="34">
        <f t="shared" si="51"/>
        <v>30230456</v>
      </c>
      <c r="K77" s="38">
        <f t="shared" si="51"/>
        <v>4015604</v>
      </c>
      <c r="L77" s="39">
        <f t="shared" si="51"/>
        <v>2342870</v>
      </c>
      <c r="M77" s="40">
        <f t="shared" si="51"/>
        <v>23871982</v>
      </c>
      <c r="N77" s="161">
        <f t="shared" si="51"/>
        <v>9204838</v>
      </c>
      <c r="O77" s="50">
        <f t="shared" si="51"/>
        <v>262901959</v>
      </c>
      <c r="P77" s="162">
        <f t="shared" si="51"/>
        <v>0</v>
      </c>
    </row>
    <row r="78" spans="1:23" ht="22.5" customHeight="1" x14ac:dyDescent="0.25">
      <c r="A78" s="196" t="s">
        <v>143</v>
      </c>
      <c r="B78" s="115" t="s">
        <v>144</v>
      </c>
      <c r="C78" s="116" t="s">
        <v>34</v>
      </c>
      <c r="D78" s="53">
        <f>E78+F78+G78+H78</f>
        <v>111399055</v>
      </c>
      <c r="E78" s="41">
        <v>0</v>
      </c>
      <c r="F78" s="42">
        <v>0</v>
      </c>
      <c r="G78" s="42">
        <v>111399055</v>
      </c>
      <c r="H78" s="43">
        <v>0</v>
      </c>
      <c r="I78" s="53">
        <f>J78+N78</f>
        <v>19658657</v>
      </c>
      <c r="J78" s="153">
        <f>K78+L78+M78</f>
        <v>19658657</v>
      </c>
      <c r="K78" s="41">
        <v>0</v>
      </c>
      <c r="L78" s="42">
        <v>0</v>
      </c>
      <c r="M78" s="43">
        <v>19658657</v>
      </c>
      <c r="N78" s="153">
        <v>0</v>
      </c>
      <c r="O78" s="53">
        <f>D78+I78</f>
        <v>131057712</v>
      </c>
      <c r="P78" s="23">
        <v>0</v>
      </c>
    </row>
    <row r="79" spans="1:23" ht="22.5" customHeight="1" x14ac:dyDescent="0.25">
      <c r="A79" s="191" t="s">
        <v>145</v>
      </c>
      <c r="B79" s="107" t="s">
        <v>144</v>
      </c>
      <c r="C79" s="100" t="s">
        <v>34</v>
      </c>
      <c r="D79" s="53">
        <f t="shared" ref="D79:D85" si="52">E79+F79+G79+H79</f>
        <v>17995169</v>
      </c>
      <c r="E79" s="19">
        <v>0</v>
      </c>
      <c r="F79" s="20">
        <v>0</v>
      </c>
      <c r="G79" s="20">
        <v>17995169</v>
      </c>
      <c r="H79" s="26">
        <v>0</v>
      </c>
      <c r="I79" s="53">
        <f t="shared" ref="I79:I85" si="53">J79+N79</f>
        <v>3175618</v>
      </c>
      <c r="J79" s="53">
        <f t="shared" ref="J79:J85" si="54">K79+L79+M79</f>
        <v>2095908</v>
      </c>
      <c r="K79" s="19">
        <v>1058539</v>
      </c>
      <c r="L79" s="20">
        <v>536732</v>
      </c>
      <c r="M79" s="26">
        <v>500637</v>
      </c>
      <c r="N79" s="145">
        <v>1079710</v>
      </c>
      <c r="O79" s="53">
        <f>D79+I79</f>
        <v>21170787</v>
      </c>
      <c r="P79" s="27">
        <v>0</v>
      </c>
    </row>
    <row r="80" spans="1:23" ht="22.5" customHeight="1" x14ac:dyDescent="0.25">
      <c r="A80" s="191" t="s">
        <v>146</v>
      </c>
      <c r="B80" s="107" t="s">
        <v>147</v>
      </c>
      <c r="C80" s="100" t="s">
        <v>34</v>
      </c>
      <c r="D80" s="53">
        <f t="shared" si="52"/>
        <v>15787047</v>
      </c>
      <c r="E80" s="19">
        <v>0</v>
      </c>
      <c r="F80" s="20">
        <v>0</v>
      </c>
      <c r="G80" s="20">
        <v>15787047</v>
      </c>
      <c r="H80" s="26">
        <v>0</v>
      </c>
      <c r="I80" s="53">
        <f t="shared" si="53"/>
        <v>2785949</v>
      </c>
      <c r="J80" s="53">
        <f t="shared" si="54"/>
        <v>2210847</v>
      </c>
      <c r="K80" s="19">
        <v>0</v>
      </c>
      <c r="L80" s="20">
        <v>1225817</v>
      </c>
      <c r="M80" s="26">
        <v>985030</v>
      </c>
      <c r="N80" s="145">
        <v>575102</v>
      </c>
      <c r="O80" s="53">
        <f t="shared" ref="O80:O85" si="55">D80+I80</f>
        <v>18572996</v>
      </c>
      <c r="P80" s="27">
        <v>0</v>
      </c>
    </row>
    <row r="81" spans="1:16" ht="22.5" customHeight="1" x14ac:dyDescent="0.25">
      <c r="A81" s="191" t="s">
        <v>148</v>
      </c>
      <c r="B81" s="107" t="s">
        <v>149</v>
      </c>
      <c r="C81" s="100" t="s">
        <v>34</v>
      </c>
      <c r="D81" s="53">
        <f t="shared" si="52"/>
        <v>4817000</v>
      </c>
      <c r="E81" s="19">
        <v>0</v>
      </c>
      <c r="F81" s="20">
        <v>0</v>
      </c>
      <c r="G81" s="20">
        <v>4817000</v>
      </c>
      <c r="H81" s="26">
        <v>0</v>
      </c>
      <c r="I81" s="53">
        <f t="shared" si="53"/>
        <v>850059</v>
      </c>
      <c r="J81" s="53">
        <f t="shared" si="54"/>
        <v>615984</v>
      </c>
      <c r="K81" s="19">
        <v>525947</v>
      </c>
      <c r="L81" s="20">
        <v>45019</v>
      </c>
      <c r="M81" s="26">
        <v>45018</v>
      </c>
      <c r="N81" s="145">
        <v>234075</v>
      </c>
      <c r="O81" s="53">
        <f t="shared" si="55"/>
        <v>5667059</v>
      </c>
      <c r="P81" s="27">
        <v>0</v>
      </c>
    </row>
    <row r="82" spans="1:16" ht="22.5" customHeight="1" x14ac:dyDescent="0.25">
      <c r="A82" s="191" t="s">
        <v>150</v>
      </c>
      <c r="B82" s="107" t="s">
        <v>151</v>
      </c>
      <c r="C82" s="100" t="s">
        <v>34</v>
      </c>
      <c r="D82" s="53">
        <f t="shared" si="52"/>
        <v>15399000</v>
      </c>
      <c r="E82" s="19">
        <v>0</v>
      </c>
      <c r="F82" s="20">
        <v>0</v>
      </c>
      <c r="G82" s="20">
        <v>15399000</v>
      </c>
      <c r="H82" s="26">
        <v>0</v>
      </c>
      <c r="I82" s="53">
        <f t="shared" si="53"/>
        <v>2717471</v>
      </c>
      <c r="J82" s="53">
        <f t="shared" si="54"/>
        <v>1304386</v>
      </c>
      <c r="K82" s="19">
        <v>905824</v>
      </c>
      <c r="L82" s="20">
        <v>139497</v>
      </c>
      <c r="M82" s="26">
        <v>259065</v>
      </c>
      <c r="N82" s="145">
        <v>1413085</v>
      </c>
      <c r="O82" s="53">
        <f t="shared" si="55"/>
        <v>18116471</v>
      </c>
      <c r="P82" s="27">
        <v>0</v>
      </c>
    </row>
    <row r="83" spans="1:16" ht="22.5" customHeight="1" x14ac:dyDescent="0.25">
      <c r="A83" s="191" t="s">
        <v>152</v>
      </c>
      <c r="B83" s="107" t="s">
        <v>151</v>
      </c>
      <c r="C83" s="100" t="s">
        <v>34</v>
      </c>
      <c r="D83" s="53">
        <f t="shared" si="52"/>
        <v>35519000</v>
      </c>
      <c r="E83" s="19">
        <v>0</v>
      </c>
      <c r="F83" s="20">
        <v>0</v>
      </c>
      <c r="G83" s="20">
        <v>35519000</v>
      </c>
      <c r="H83" s="26">
        <v>0</v>
      </c>
      <c r="I83" s="53">
        <f t="shared" si="53"/>
        <v>6268059</v>
      </c>
      <c r="J83" s="53">
        <f t="shared" si="54"/>
        <v>937178</v>
      </c>
      <c r="K83" s="19">
        <v>0</v>
      </c>
      <c r="L83" s="20">
        <v>329073</v>
      </c>
      <c r="M83" s="26">
        <v>608105</v>
      </c>
      <c r="N83" s="145">
        <v>5330881</v>
      </c>
      <c r="O83" s="53">
        <f t="shared" si="55"/>
        <v>41787059</v>
      </c>
      <c r="P83" s="27">
        <v>0</v>
      </c>
    </row>
    <row r="84" spans="1:16" ht="22.5" customHeight="1" x14ac:dyDescent="0.25">
      <c r="A84" s="191" t="s">
        <v>153</v>
      </c>
      <c r="B84" s="107" t="s">
        <v>151</v>
      </c>
      <c r="C84" s="100" t="s">
        <v>34</v>
      </c>
      <c r="D84" s="53">
        <f t="shared" si="52"/>
        <v>12965000</v>
      </c>
      <c r="E84" s="19">
        <v>0</v>
      </c>
      <c r="F84" s="20">
        <v>0</v>
      </c>
      <c r="G84" s="20">
        <v>12965000</v>
      </c>
      <c r="H84" s="26">
        <v>0</v>
      </c>
      <c r="I84" s="53">
        <f t="shared" si="53"/>
        <v>2287941</v>
      </c>
      <c r="J84" s="53">
        <f t="shared" si="54"/>
        <v>1715956</v>
      </c>
      <c r="K84" s="19">
        <v>1525294</v>
      </c>
      <c r="L84" s="20">
        <v>66732</v>
      </c>
      <c r="M84" s="26">
        <v>123930</v>
      </c>
      <c r="N84" s="145">
        <v>571985</v>
      </c>
      <c r="O84" s="53">
        <f t="shared" si="55"/>
        <v>15252941</v>
      </c>
      <c r="P84" s="27">
        <v>0</v>
      </c>
    </row>
    <row r="85" spans="1:16" ht="22.5" customHeight="1" thickBot="1" x14ac:dyDescent="0.3">
      <c r="A85" s="194" t="s">
        <v>411</v>
      </c>
      <c r="B85" s="117" t="s">
        <v>144</v>
      </c>
      <c r="C85" s="118" t="s">
        <v>34</v>
      </c>
      <c r="D85" s="60">
        <f t="shared" si="52"/>
        <v>9585394</v>
      </c>
      <c r="E85" s="55"/>
      <c r="F85" s="56"/>
      <c r="G85" s="56">
        <v>9585394</v>
      </c>
      <c r="H85" s="57"/>
      <c r="I85" s="60">
        <f t="shared" si="53"/>
        <v>1691540</v>
      </c>
      <c r="J85" s="60">
        <f t="shared" si="54"/>
        <v>1691540</v>
      </c>
      <c r="K85" s="55">
        <v>0</v>
      </c>
      <c r="L85" s="56">
        <v>0</v>
      </c>
      <c r="M85" s="57">
        <v>1691540</v>
      </c>
      <c r="N85" s="146">
        <v>0</v>
      </c>
      <c r="O85" s="60">
        <f t="shared" si="55"/>
        <v>11276934</v>
      </c>
      <c r="P85" s="61">
        <v>0</v>
      </c>
    </row>
    <row r="86" spans="1:16" s="224" customFormat="1" ht="53.25" customHeight="1" thickBot="1" x14ac:dyDescent="0.3">
      <c r="A86" s="208" t="s">
        <v>154</v>
      </c>
      <c r="B86" s="164" t="s">
        <v>155</v>
      </c>
      <c r="C86" s="163" t="s">
        <v>171</v>
      </c>
      <c r="D86" s="51">
        <f>SUM(D87:D93)</f>
        <v>185300000</v>
      </c>
      <c r="E86" s="38">
        <f t="shared" ref="E86:P86" si="56">SUM(E87:E93)</f>
        <v>0</v>
      </c>
      <c r="F86" s="39">
        <f t="shared" si="56"/>
        <v>0</v>
      </c>
      <c r="G86" s="39">
        <f t="shared" si="56"/>
        <v>185300000</v>
      </c>
      <c r="H86" s="40">
        <f t="shared" si="56"/>
        <v>0</v>
      </c>
      <c r="I86" s="50">
        <f t="shared" si="56"/>
        <v>32700000</v>
      </c>
      <c r="J86" s="51">
        <f t="shared" si="56"/>
        <v>25359412</v>
      </c>
      <c r="K86" s="38">
        <f t="shared" si="56"/>
        <v>13609750</v>
      </c>
      <c r="L86" s="39">
        <f t="shared" si="56"/>
        <v>9937656</v>
      </c>
      <c r="M86" s="40">
        <f t="shared" si="56"/>
        <v>1812006</v>
      </c>
      <c r="N86" s="165">
        <f t="shared" si="56"/>
        <v>7340588</v>
      </c>
      <c r="O86" s="50">
        <f t="shared" si="56"/>
        <v>218000000</v>
      </c>
      <c r="P86" s="166">
        <f t="shared" si="56"/>
        <v>0</v>
      </c>
    </row>
    <row r="87" spans="1:16" ht="22.5" customHeight="1" x14ac:dyDescent="0.25">
      <c r="A87" s="204" t="s">
        <v>156</v>
      </c>
      <c r="B87" s="108" t="s">
        <v>157</v>
      </c>
      <c r="C87" s="109" t="s">
        <v>34</v>
      </c>
      <c r="D87" s="53">
        <f>E87+F87+G87+H87</f>
        <v>31262656</v>
      </c>
      <c r="E87" s="35">
        <v>0</v>
      </c>
      <c r="F87" s="36">
        <v>0</v>
      </c>
      <c r="G87" s="36">
        <v>31262656</v>
      </c>
      <c r="H87" s="37">
        <v>0</v>
      </c>
      <c r="I87" s="53">
        <f>J87+N87</f>
        <v>5516939</v>
      </c>
      <c r="J87" s="153">
        <f>K87+L87+M87</f>
        <v>4386325</v>
      </c>
      <c r="K87" s="35">
        <v>1383097</v>
      </c>
      <c r="L87" s="36">
        <v>1734874</v>
      </c>
      <c r="M87" s="37">
        <v>1268354</v>
      </c>
      <c r="N87" s="73">
        <v>1130614</v>
      </c>
      <c r="O87" s="53">
        <f>D87+I87</f>
        <v>36779595</v>
      </c>
      <c r="P87" s="73">
        <v>0</v>
      </c>
    </row>
    <row r="88" spans="1:16" ht="22.5" customHeight="1" x14ac:dyDescent="0.25">
      <c r="A88" s="205" t="s">
        <v>158</v>
      </c>
      <c r="B88" s="110" t="s">
        <v>159</v>
      </c>
      <c r="C88" s="111" t="s">
        <v>34</v>
      </c>
      <c r="D88" s="53">
        <f t="shared" ref="D88:D93" si="57">E88+F88+G88+H88</f>
        <v>19289040</v>
      </c>
      <c r="E88" s="31">
        <v>0</v>
      </c>
      <c r="F88" s="32">
        <v>0</v>
      </c>
      <c r="G88" s="32">
        <v>19289040</v>
      </c>
      <c r="H88" s="33">
        <v>0</v>
      </c>
      <c r="I88" s="53">
        <f t="shared" ref="I88:I93" si="58">J88+N88</f>
        <v>3403948</v>
      </c>
      <c r="J88" s="53">
        <f t="shared" ref="J88:J93" si="59">K88+L88+M88</f>
        <v>2554773</v>
      </c>
      <c r="K88" s="31">
        <v>1506635</v>
      </c>
      <c r="L88" s="32">
        <v>628883</v>
      </c>
      <c r="M88" s="33">
        <v>419255</v>
      </c>
      <c r="N88" s="74">
        <v>849175</v>
      </c>
      <c r="O88" s="53">
        <f t="shared" ref="O88:O93" si="60">D88+I88</f>
        <v>22692988</v>
      </c>
      <c r="P88" s="74">
        <v>0</v>
      </c>
    </row>
    <row r="89" spans="1:16" ht="22.5" customHeight="1" x14ac:dyDescent="0.25">
      <c r="A89" s="205" t="s">
        <v>160</v>
      </c>
      <c r="B89" s="110" t="s">
        <v>159</v>
      </c>
      <c r="C89" s="111" t="s">
        <v>34</v>
      </c>
      <c r="D89" s="53">
        <f t="shared" si="57"/>
        <v>39290440</v>
      </c>
      <c r="E89" s="31">
        <v>0</v>
      </c>
      <c r="F89" s="32">
        <v>0</v>
      </c>
      <c r="G89" s="32">
        <v>39290440</v>
      </c>
      <c r="H89" s="33">
        <v>0</v>
      </c>
      <c r="I89" s="53">
        <f t="shared" si="58"/>
        <v>6933607</v>
      </c>
      <c r="J89" s="53">
        <f t="shared" si="59"/>
        <v>5981515</v>
      </c>
      <c r="K89" s="31">
        <v>2544818</v>
      </c>
      <c r="L89" s="32">
        <v>3321241</v>
      </c>
      <c r="M89" s="33">
        <v>115456</v>
      </c>
      <c r="N89" s="74">
        <v>952092</v>
      </c>
      <c r="O89" s="53">
        <f t="shared" si="60"/>
        <v>46224047</v>
      </c>
      <c r="P89" s="74">
        <v>0</v>
      </c>
    </row>
    <row r="90" spans="1:16" ht="22.5" customHeight="1" x14ac:dyDescent="0.25">
      <c r="A90" s="205" t="s">
        <v>161</v>
      </c>
      <c r="B90" s="110" t="s">
        <v>159</v>
      </c>
      <c r="C90" s="111" t="s">
        <v>34</v>
      </c>
      <c r="D90" s="53">
        <f t="shared" si="57"/>
        <v>32113580</v>
      </c>
      <c r="E90" s="31">
        <v>0</v>
      </c>
      <c r="F90" s="32">
        <v>0</v>
      </c>
      <c r="G90" s="32">
        <v>32113580</v>
      </c>
      <c r="H90" s="33">
        <v>0</v>
      </c>
      <c r="I90" s="53">
        <f t="shared" si="58"/>
        <v>5667102</v>
      </c>
      <c r="J90" s="53">
        <f t="shared" si="59"/>
        <v>4383354</v>
      </c>
      <c r="K90" s="31">
        <v>2087241</v>
      </c>
      <c r="L90" s="32">
        <v>2296113</v>
      </c>
      <c r="M90" s="33">
        <v>0</v>
      </c>
      <c r="N90" s="74">
        <v>1283748</v>
      </c>
      <c r="O90" s="53">
        <f t="shared" si="60"/>
        <v>37780682</v>
      </c>
      <c r="P90" s="74">
        <v>0</v>
      </c>
    </row>
    <row r="91" spans="1:16" ht="22.5" customHeight="1" x14ac:dyDescent="0.25">
      <c r="A91" s="205" t="s">
        <v>162</v>
      </c>
      <c r="B91" s="110" t="s">
        <v>159</v>
      </c>
      <c r="C91" s="111" t="s">
        <v>34</v>
      </c>
      <c r="D91" s="53">
        <f t="shared" si="57"/>
        <v>15505000</v>
      </c>
      <c r="E91" s="31">
        <v>0</v>
      </c>
      <c r="F91" s="32">
        <v>0</v>
      </c>
      <c r="G91" s="32">
        <v>15505000</v>
      </c>
      <c r="H91" s="33">
        <v>0</v>
      </c>
      <c r="I91" s="53">
        <f t="shared" si="58"/>
        <v>2736176</v>
      </c>
      <c r="J91" s="53">
        <f t="shared" si="59"/>
        <v>2736176</v>
      </c>
      <c r="K91" s="31">
        <v>788043</v>
      </c>
      <c r="L91" s="32">
        <v>1948133</v>
      </c>
      <c r="M91" s="33">
        <v>0</v>
      </c>
      <c r="N91" s="74">
        <v>0</v>
      </c>
      <c r="O91" s="53">
        <f t="shared" si="60"/>
        <v>18241176</v>
      </c>
      <c r="P91" s="74">
        <v>0</v>
      </c>
    </row>
    <row r="92" spans="1:16" ht="20.25" customHeight="1" x14ac:dyDescent="0.25">
      <c r="A92" s="205" t="s">
        <v>163</v>
      </c>
      <c r="B92" s="110" t="s">
        <v>164</v>
      </c>
      <c r="C92" s="111" t="s">
        <v>34</v>
      </c>
      <c r="D92" s="53">
        <f t="shared" si="57"/>
        <v>46475460</v>
      </c>
      <c r="E92" s="31">
        <v>0</v>
      </c>
      <c r="F92" s="32">
        <v>0</v>
      </c>
      <c r="G92" s="32">
        <v>46475460</v>
      </c>
      <c r="H92" s="33">
        <v>0</v>
      </c>
      <c r="I92" s="53">
        <f t="shared" si="58"/>
        <v>8201552</v>
      </c>
      <c r="J92" s="53">
        <f t="shared" si="59"/>
        <v>5156819</v>
      </c>
      <c r="K92" s="31">
        <v>5139466</v>
      </c>
      <c r="L92" s="32">
        <v>8412</v>
      </c>
      <c r="M92" s="33">
        <v>8941</v>
      </c>
      <c r="N92" s="74">
        <v>3044733</v>
      </c>
      <c r="O92" s="53">
        <f t="shared" si="60"/>
        <v>54677012</v>
      </c>
      <c r="P92" s="74">
        <v>0</v>
      </c>
    </row>
    <row r="93" spans="1:16" ht="23.25" customHeight="1" thickBot="1" x14ac:dyDescent="0.3">
      <c r="A93" s="209" t="s">
        <v>417</v>
      </c>
      <c r="B93" s="119" t="s">
        <v>418</v>
      </c>
      <c r="C93" s="112" t="s">
        <v>34</v>
      </c>
      <c r="D93" s="53">
        <f t="shared" si="57"/>
        <v>1363824</v>
      </c>
      <c r="E93" s="70">
        <v>0</v>
      </c>
      <c r="F93" s="71">
        <v>0</v>
      </c>
      <c r="G93" s="71">
        <v>1363824</v>
      </c>
      <c r="H93" s="69">
        <v>0</v>
      </c>
      <c r="I93" s="53">
        <f t="shared" si="58"/>
        <v>240676</v>
      </c>
      <c r="J93" s="154">
        <f t="shared" si="59"/>
        <v>160450</v>
      </c>
      <c r="K93" s="70">
        <v>160450</v>
      </c>
      <c r="L93" s="71">
        <v>0</v>
      </c>
      <c r="M93" s="69">
        <v>0</v>
      </c>
      <c r="N93" s="76">
        <v>80226</v>
      </c>
      <c r="O93" s="53">
        <f t="shared" si="60"/>
        <v>1604500</v>
      </c>
      <c r="P93" s="76">
        <v>0</v>
      </c>
    </row>
    <row r="94" spans="1:16" ht="35.25" customHeight="1" thickBot="1" x14ac:dyDescent="0.3">
      <c r="A94" s="210" t="s">
        <v>113</v>
      </c>
      <c r="B94" s="168" t="s">
        <v>114</v>
      </c>
      <c r="C94" s="167" t="s">
        <v>171</v>
      </c>
      <c r="D94" s="169">
        <f>SUM(D95:D100)</f>
        <v>230696811</v>
      </c>
      <c r="E94" s="170">
        <f t="shared" ref="E94:P94" si="61">SUM(E95:E100)</f>
        <v>0</v>
      </c>
      <c r="F94" s="171">
        <f t="shared" si="61"/>
        <v>230696811</v>
      </c>
      <c r="G94" s="171">
        <f t="shared" si="61"/>
        <v>0</v>
      </c>
      <c r="H94" s="172">
        <f t="shared" si="61"/>
        <v>0</v>
      </c>
      <c r="I94" s="173">
        <f t="shared" si="61"/>
        <v>40711202</v>
      </c>
      <c r="J94" s="169">
        <f t="shared" si="61"/>
        <v>34604522</v>
      </c>
      <c r="K94" s="170">
        <f t="shared" si="61"/>
        <v>14117544</v>
      </c>
      <c r="L94" s="171">
        <f t="shared" si="61"/>
        <v>14531873</v>
      </c>
      <c r="M94" s="172">
        <f t="shared" si="61"/>
        <v>5955105</v>
      </c>
      <c r="N94" s="173">
        <f t="shared" si="61"/>
        <v>6106680</v>
      </c>
      <c r="O94" s="174">
        <f t="shared" si="61"/>
        <v>271408013</v>
      </c>
      <c r="P94" s="174">
        <f t="shared" si="61"/>
        <v>0</v>
      </c>
    </row>
    <row r="95" spans="1:16" ht="22.5" customHeight="1" x14ac:dyDescent="0.25">
      <c r="A95" s="211" t="s">
        <v>115</v>
      </c>
      <c r="B95" s="120" t="s">
        <v>121</v>
      </c>
      <c r="C95" s="121" t="s">
        <v>34</v>
      </c>
      <c r="D95" s="53">
        <f>E95+F95+G95+H95</f>
        <v>83891811</v>
      </c>
      <c r="E95" s="35">
        <v>0</v>
      </c>
      <c r="F95" s="36">
        <v>83891811</v>
      </c>
      <c r="G95" s="36">
        <v>0</v>
      </c>
      <c r="H95" s="37">
        <v>0</v>
      </c>
      <c r="I95" s="53">
        <f>J95+N95</f>
        <v>14804437</v>
      </c>
      <c r="J95" s="153">
        <f>K95+L95+M95</f>
        <v>13323993</v>
      </c>
      <c r="K95" s="35">
        <v>9575507</v>
      </c>
      <c r="L95" s="36">
        <v>2741278</v>
      </c>
      <c r="M95" s="37">
        <v>1007208</v>
      </c>
      <c r="N95" s="68">
        <v>1480444</v>
      </c>
      <c r="O95" s="53">
        <f>D95+I95</f>
        <v>98696248</v>
      </c>
      <c r="P95" s="68">
        <v>0</v>
      </c>
    </row>
    <row r="96" spans="1:16" ht="22.5" customHeight="1" x14ac:dyDescent="0.25">
      <c r="A96" s="212" t="s">
        <v>116</v>
      </c>
      <c r="B96" s="122" t="s">
        <v>121</v>
      </c>
      <c r="C96" s="123" t="s">
        <v>34</v>
      </c>
      <c r="D96" s="53">
        <f t="shared" ref="D96:D100" si="62">E96+F96+G96+H96</f>
        <v>26984885</v>
      </c>
      <c r="E96" s="35">
        <v>0</v>
      </c>
      <c r="F96" s="36">
        <v>26984885</v>
      </c>
      <c r="G96" s="36">
        <v>0</v>
      </c>
      <c r="H96" s="37">
        <v>0</v>
      </c>
      <c r="I96" s="53">
        <f t="shared" ref="I96:I100" si="63">J96+N96</f>
        <v>4762039</v>
      </c>
      <c r="J96" s="53">
        <f t="shared" ref="J96:J100" si="64">K96+L96+M96</f>
        <v>4385897</v>
      </c>
      <c r="K96" s="35">
        <v>0</v>
      </c>
      <c r="L96" s="36">
        <v>3881328</v>
      </c>
      <c r="M96" s="37">
        <v>504569</v>
      </c>
      <c r="N96" s="68">
        <v>376142</v>
      </c>
      <c r="O96" s="53">
        <f>D96+I96</f>
        <v>31746924</v>
      </c>
      <c r="P96" s="68">
        <v>0</v>
      </c>
    </row>
    <row r="97" spans="1:72" ht="22.5" customHeight="1" x14ac:dyDescent="0.25">
      <c r="A97" s="212" t="s">
        <v>117</v>
      </c>
      <c r="B97" s="122" t="s">
        <v>121</v>
      </c>
      <c r="C97" s="123" t="s">
        <v>34</v>
      </c>
      <c r="D97" s="53">
        <f t="shared" si="62"/>
        <v>12637615</v>
      </c>
      <c r="E97" s="35">
        <v>0</v>
      </c>
      <c r="F97" s="36">
        <v>12637615</v>
      </c>
      <c r="G97" s="36">
        <v>0</v>
      </c>
      <c r="H97" s="37">
        <v>0</v>
      </c>
      <c r="I97" s="53">
        <f t="shared" si="63"/>
        <v>2230167</v>
      </c>
      <c r="J97" s="53">
        <f t="shared" si="64"/>
        <v>1907089</v>
      </c>
      <c r="K97" s="35">
        <v>0</v>
      </c>
      <c r="L97" s="36">
        <v>1614776</v>
      </c>
      <c r="M97" s="37">
        <v>292313</v>
      </c>
      <c r="N97" s="68">
        <v>323078</v>
      </c>
      <c r="O97" s="53">
        <f t="shared" ref="O97:O100" si="65">D97+I97</f>
        <v>14867782</v>
      </c>
      <c r="P97" s="68">
        <v>0</v>
      </c>
    </row>
    <row r="98" spans="1:72" ht="22.5" customHeight="1" x14ac:dyDescent="0.25">
      <c r="A98" s="212" t="s">
        <v>118</v>
      </c>
      <c r="B98" s="122" t="s">
        <v>120</v>
      </c>
      <c r="C98" s="123" t="s">
        <v>34</v>
      </c>
      <c r="D98" s="53">
        <f t="shared" si="62"/>
        <v>46696500</v>
      </c>
      <c r="E98" s="35">
        <v>0</v>
      </c>
      <c r="F98" s="36">
        <v>46696500</v>
      </c>
      <c r="G98" s="36">
        <v>0</v>
      </c>
      <c r="H98" s="37">
        <v>0</v>
      </c>
      <c r="I98" s="53">
        <f t="shared" si="63"/>
        <v>8240559</v>
      </c>
      <c r="J98" s="53">
        <f t="shared" si="64"/>
        <v>6448343</v>
      </c>
      <c r="K98" s="35">
        <v>4542037</v>
      </c>
      <c r="L98" s="36">
        <v>1491191</v>
      </c>
      <c r="M98" s="37">
        <v>415115</v>
      </c>
      <c r="N98" s="68">
        <v>1792216</v>
      </c>
      <c r="O98" s="53">
        <f t="shared" si="65"/>
        <v>54937059</v>
      </c>
      <c r="P98" s="68">
        <v>0</v>
      </c>
    </row>
    <row r="99" spans="1:72" ht="22.5" customHeight="1" x14ac:dyDescent="0.25">
      <c r="A99" s="212" t="s">
        <v>119</v>
      </c>
      <c r="B99" s="122" t="s">
        <v>120</v>
      </c>
      <c r="C99" s="123" t="s">
        <v>34</v>
      </c>
      <c r="D99" s="53">
        <f t="shared" si="62"/>
        <v>39732000</v>
      </c>
      <c r="E99" s="35">
        <v>0</v>
      </c>
      <c r="F99" s="36">
        <v>39732000</v>
      </c>
      <c r="G99" s="36">
        <v>0</v>
      </c>
      <c r="H99" s="37">
        <v>0</v>
      </c>
      <c r="I99" s="53">
        <f t="shared" si="63"/>
        <v>7011529</v>
      </c>
      <c r="J99" s="53">
        <f t="shared" si="64"/>
        <v>5609223</v>
      </c>
      <c r="K99" s="35">
        <v>0</v>
      </c>
      <c r="L99" s="36">
        <v>3155188</v>
      </c>
      <c r="M99" s="37">
        <v>2454035</v>
      </c>
      <c r="N99" s="68">
        <v>1402306</v>
      </c>
      <c r="O99" s="53">
        <f t="shared" si="65"/>
        <v>46743529</v>
      </c>
      <c r="P99" s="68">
        <v>0</v>
      </c>
    </row>
    <row r="100" spans="1:72" ht="22.5" customHeight="1" thickBot="1" x14ac:dyDescent="0.3">
      <c r="A100" s="213" t="s">
        <v>122</v>
      </c>
      <c r="B100" s="124" t="s">
        <v>120</v>
      </c>
      <c r="C100" s="125" t="s">
        <v>34</v>
      </c>
      <c r="D100" s="53">
        <f t="shared" si="62"/>
        <v>20754000</v>
      </c>
      <c r="E100" s="70">
        <v>0</v>
      </c>
      <c r="F100" s="71">
        <v>20754000</v>
      </c>
      <c r="G100" s="71">
        <v>0</v>
      </c>
      <c r="H100" s="69">
        <v>0</v>
      </c>
      <c r="I100" s="53">
        <f t="shared" si="63"/>
        <v>3662471</v>
      </c>
      <c r="J100" s="154">
        <f t="shared" si="64"/>
        <v>2929977</v>
      </c>
      <c r="K100" s="70">
        <v>0</v>
      </c>
      <c r="L100" s="71">
        <v>1648112</v>
      </c>
      <c r="M100" s="69">
        <v>1281865</v>
      </c>
      <c r="N100" s="72">
        <v>732494</v>
      </c>
      <c r="O100" s="53">
        <f t="shared" si="65"/>
        <v>24416471</v>
      </c>
      <c r="P100" s="72">
        <v>0</v>
      </c>
    </row>
    <row r="101" spans="1:72" s="224" customFormat="1" ht="65.25" customHeight="1" thickBot="1" x14ac:dyDescent="0.3">
      <c r="A101" s="207" t="s">
        <v>173</v>
      </c>
      <c r="B101" s="126" t="s">
        <v>170</v>
      </c>
      <c r="C101" s="114" t="s">
        <v>171</v>
      </c>
      <c r="D101" s="34">
        <f>D102</f>
        <v>28522939</v>
      </c>
      <c r="E101" s="38">
        <f t="shared" ref="E101:P101" si="66">E102</f>
        <v>0</v>
      </c>
      <c r="F101" s="39">
        <f t="shared" si="66"/>
        <v>0</v>
      </c>
      <c r="G101" s="39">
        <f t="shared" si="66"/>
        <v>28522939</v>
      </c>
      <c r="H101" s="40">
        <f t="shared" si="66"/>
        <v>0</v>
      </c>
      <c r="I101" s="51">
        <f t="shared" si="66"/>
        <v>5033460</v>
      </c>
      <c r="J101" s="51">
        <f t="shared" si="66"/>
        <v>5033460</v>
      </c>
      <c r="K101" s="38">
        <f t="shared" si="66"/>
        <v>0</v>
      </c>
      <c r="L101" s="39">
        <f t="shared" si="66"/>
        <v>5033460</v>
      </c>
      <c r="M101" s="40">
        <f t="shared" si="66"/>
        <v>0</v>
      </c>
      <c r="N101" s="77">
        <f t="shared" si="66"/>
        <v>0</v>
      </c>
      <c r="O101" s="50">
        <f t="shared" si="66"/>
        <v>33556399</v>
      </c>
      <c r="P101" s="34">
        <f t="shared" si="66"/>
        <v>0</v>
      </c>
    </row>
    <row r="102" spans="1:72" ht="34.5" customHeight="1" thickBot="1" x14ac:dyDescent="0.3">
      <c r="A102" s="214" t="s">
        <v>165</v>
      </c>
      <c r="B102" s="127" t="s">
        <v>170</v>
      </c>
      <c r="C102" s="128" t="s">
        <v>34</v>
      </c>
      <c r="D102" s="78">
        <f>E102+F102+G102+H102</f>
        <v>28522939</v>
      </c>
      <c r="E102" s="79">
        <v>0</v>
      </c>
      <c r="F102" s="79">
        <v>0</v>
      </c>
      <c r="G102" s="65">
        <v>28522939</v>
      </c>
      <c r="H102" s="80">
        <v>0</v>
      </c>
      <c r="I102" s="53">
        <f>J102+N102</f>
        <v>5033460</v>
      </c>
      <c r="J102" s="78">
        <f>K102+L102+M102</f>
        <v>5033460</v>
      </c>
      <c r="K102" s="64">
        <v>0</v>
      </c>
      <c r="L102" s="64">
        <v>5033460</v>
      </c>
      <c r="M102" s="81">
        <v>0</v>
      </c>
      <c r="N102" s="82">
        <v>0</v>
      </c>
      <c r="O102" s="53">
        <f>D102+I102</f>
        <v>33556399</v>
      </c>
      <c r="P102" s="83">
        <v>0</v>
      </c>
    </row>
    <row r="103" spans="1:72" s="226" customFormat="1" ht="60.75" customHeight="1" thickBot="1" x14ac:dyDescent="0.3">
      <c r="A103" s="189" t="s">
        <v>172</v>
      </c>
      <c r="B103" s="97" t="s">
        <v>170</v>
      </c>
      <c r="C103" s="96" t="s">
        <v>171</v>
      </c>
      <c r="D103" s="51">
        <f>D104</f>
        <v>68951832</v>
      </c>
      <c r="E103" s="38">
        <f t="shared" ref="E103:P103" si="67">E104</f>
        <v>0</v>
      </c>
      <c r="F103" s="39">
        <f t="shared" si="67"/>
        <v>68951832</v>
      </c>
      <c r="G103" s="39">
        <f t="shared" si="67"/>
        <v>0</v>
      </c>
      <c r="H103" s="40">
        <f t="shared" si="67"/>
        <v>0</v>
      </c>
      <c r="I103" s="52">
        <f t="shared" si="67"/>
        <v>12167971</v>
      </c>
      <c r="J103" s="51">
        <f t="shared" si="67"/>
        <v>12167971</v>
      </c>
      <c r="K103" s="38">
        <f t="shared" si="67"/>
        <v>0</v>
      </c>
      <c r="L103" s="39">
        <f t="shared" si="67"/>
        <v>12167971</v>
      </c>
      <c r="M103" s="40">
        <f t="shared" si="67"/>
        <v>0</v>
      </c>
      <c r="N103" s="52">
        <f t="shared" si="67"/>
        <v>0</v>
      </c>
      <c r="O103" s="50">
        <f t="shared" si="67"/>
        <v>81119803</v>
      </c>
      <c r="P103" s="50">
        <f t="shared" si="67"/>
        <v>0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</row>
    <row r="104" spans="1:72" ht="33.75" customHeight="1" thickBot="1" x14ac:dyDescent="0.3">
      <c r="A104" s="215" t="s">
        <v>124</v>
      </c>
      <c r="B104" s="129" t="s">
        <v>170</v>
      </c>
      <c r="C104" s="129" t="s">
        <v>34</v>
      </c>
      <c r="D104" s="60">
        <f>E104+F104+G104+H104</f>
        <v>68951832</v>
      </c>
      <c r="E104" s="64">
        <v>0</v>
      </c>
      <c r="F104" s="65">
        <v>68951832</v>
      </c>
      <c r="G104" s="65">
        <v>0</v>
      </c>
      <c r="H104" s="66">
        <v>0</v>
      </c>
      <c r="I104" s="60">
        <f>J104+N104</f>
        <v>12167971</v>
      </c>
      <c r="J104" s="84">
        <f>K104+L104+M104</f>
        <v>12167971</v>
      </c>
      <c r="K104" s="64">
        <v>0</v>
      </c>
      <c r="L104" s="65">
        <v>12167971</v>
      </c>
      <c r="M104" s="66">
        <v>0</v>
      </c>
      <c r="N104" s="60">
        <v>0</v>
      </c>
      <c r="O104" s="60">
        <f>D104+I104</f>
        <v>81119803</v>
      </c>
      <c r="P104" s="67">
        <v>0</v>
      </c>
    </row>
    <row r="105" spans="1:72" ht="48" thickBot="1" x14ac:dyDescent="0.3">
      <c r="A105" s="216" t="s">
        <v>35</v>
      </c>
      <c r="B105" s="30" t="s">
        <v>170</v>
      </c>
      <c r="C105" s="45" t="s">
        <v>171</v>
      </c>
      <c r="D105" s="44">
        <f>D103+D101+D94+D86+D77+D67+D56+D52+D48+D37+D24+D15+D8</f>
        <v>2431957819</v>
      </c>
      <c r="E105" s="48">
        <f t="shared" ref="E105:P105" si="68">E103+E101+E94+E86+E77+E67+E56+E52+E48+E37+E24+E15+E8</f>
        <v>0</v>
      </c>
      <c r="F105" s="46">
        <f t="shared" si="68"/>
        <v>1728116099</v>
      </c>
      <c r="G105" s="46">
        <f t="shared" si="68"/>
        <v>703841720</v>
      </c>
      <c r="H105" s="47">
        <f t="shared" si="68"/>
        <v>0</v>
      </c>
      <c r="I105" s="44">
        <f t="shared" si="68"/>
        <v>429169032</v>
      </c>
      <c r="J105" s="44">
        <f t="shared" si="68"/>
        <v>305757012</v>
      </c>
      <c r="K105" s="48">
        <f t="shared" si="68"/>
        <v>83429555</v>
      </c>
      <c r="L105" s="46">
        <f t="shared" si="68"/>
        <v>124149825</v>
      </c>
      <c r="M105" s="47">
        <f t="shared" si="68"/>
        <v>98177632</v>
      </c>
      <c r="N105" s="44">
        <f t="shared" si="68"/>
        <v>123412020</v>
      </c>
      <c r="O105" s="44">
        <f t="shared" si="68"/>
        <v>2861126851</v>
      </c>
      <c r="P105" s="49">
        <f t="shared" si="68"/>
        <v>0</v>
      </c>
    </row>
    <row r="106" spans="1:72" x14ac:dyDescent="0.25">
      <c r="A106" s="85" t="s">
        <v>169</v>
      </c>
    </row>
    <row r="107" spans="1:72" x14ac:dyDescent="0.25">
      <c r="A107" s="85" t="s">
        <v>423</v>
      </c>
    </row>
    <row r="111" spans="1:72" x14ac:dyDescent="0.25">
      <c r="L111" s="86"/>
    </row>
  </sheetData>
  <mergeCells count="18">
    <mergeCell ref="I4:I5"/>
    <mergeCell ref="J4:J5"/>
    <mergeCell ref="L4:L5"/>
    <mergeCell ref="M4:M5"/>
    <mergeCell ref="O3:O5"/>
    <mergeCell ref="A2:P2"/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</mergeCells>
  <phoneticPr fontId="5" type="noConversion"/>
  <pageMargins left="0.17" right="0.17" top="0.35" bottom="0.17" header="0.17" footer="0.17"/>
  <pageSetup paperSize="9" scale="65" fitToHeight="0" orientation="landscape" r:id="rId1"/>
  <rowBreaks count="3" manualBreakCount="3">
    <brk id="32" max="16383" man="1"/>
    <brk id="6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G261"/>
  <sheetViews>
    <sheetView tabSelected="1" view="pageBreakPreview" zoomScaleNormal="100" zoomScaleSheetLayoutView="100" workbookViewId="0">
      <pane xSplit="4" ySplit="2" topLeftCell="E257" activePane="bottomRight" state="frozen"/>
      <selection activeCell="L55" sqref="L55"/>
      <selection pane="topRight" activeCell="L55" sqref="L55"/>
      <selection pane="bottomLeft" activeCell="L55" sqref="L55"/>
      <selection pane="bottomRight" activeCell="F226" sqref="F226:F243"/>
    </sheetView>
  </sheetViews>
  <sheetFormatPr defaultRowHeight="15" x14ac:dyDescent="0.25"/>
  <cols>
    <col min="1" max="3" width="15.5703125" style="95" customWidth="1"/>
    <col min="4" max="4" width="18.28515625" style="95" customWidth="1"/>
    <col min="5" max="5" width="15.5703125" style="227" customWidth="1"/>
    <col min="6" max="6" width="16.7109375" style="95" customWidth="1"/>
    <col min="7" max="7" width="12.140625" style="85" customWidth="1"/>
    <col min="8" max="16384" width="9.140625" style="85"/>
  </cols>
  <sheetData>
    <row r="1" spans="1:7" ht="16.5" thickBot="1" x14ac:dyDescent="0.3">
      <c r="A1" s="251" t="s">
        <v>415</v>
      </c>
      <c r="B1" s="251"/>
      <c r="C1" s="251"/>
      <c r="D1" s="251"/>
      <c r="E1" s="251"/>
      <c r="F1" s="251"/>
    </row>
    <row r="2" spans="1:7" ht="45.75" thickBot="1" x14ac:dyDescent="0.3">
      <c r="A2" s="231" t="s">
        <v>174</v>
      </c>
      <c r="B2" s="217" t="s">
        <v>175</v>
      </c>
      <c r="C2" s="217" t="s">
        <v>176</v>
      </c>
      <c r="D2" s="217" t="s">
        <v>177</v>
      </c>
      <c r="E2" s="232" t="s">
        <v>178</v>
      </c>
      <c r="F2" s="188" t="s">
        <v>179</v>
      </c>
    </row>
    <row r="3" spans="1:7" ht="15.75" customHeight="1" x14ac:dyDescent="0.25">
      <c r="A3" s="248" t="s">
        <v>180</v>
      </c>
      <c r="B3" s="248" t="s">
        <v>181</v>
      </c>
      <c r="C3" s="248" t="s">
        <v>182</v>
      </c>
      <c r="D3" s="248" t="s">
        <v>183</v>
      </c>
      <c r="E3" s="13" t="s">
        <v>184</v>
      </c>
      <c r="F3" s="14">
        <v>6592729</v>
      </c>
      <c r="G3" s="175"/>
    </row>
    <row r="4" spans="1:7" ht="15.75" thickBot="1" x14ac:dyDescent="0.3">
      <c r="A4" s="249"/>
      <c r="B4" s="249"/>
      <c r="C4" s="249"/>
      <c r="D4" s="249"/>
      <c r="E4" s="11" t="s">
        <v>185</v>
      </c>
      <c r="F4" s="12">
        <v>5043689</v>
      </c>
      <c r="G4" s="175"/>
    </row>
    <row r="5" spans="1:7" x14ac:dyDescent="0.25">
      <c r="A5" s="249"/>
      <c r="B5" s="249"/>
      <c r="C5" s="254" t="s">
        <v>186</v>
      </c>
      <c r="D5" s="249"/>
      <c r="E5" s="13" t="s">
        <v>187</v>
      </c>
      <c r="F5" s="14">
        <v>1863473</v>
      </c>
      <c r="G5" s="175"/>
    </row>
    <row r="6" spans="1:7" x14ac:dyDescent="0.25">
      <c r="A6" s="249"/>
      <c r="B6" s="249"/>
      <c r="C6" s="255"/>
      <c r="D6" s="249"/>
      <c r="E6" s="9" t="s">
        <v>188</v>
      </c>
      <c r="F6" s="10">
        <v>1863473</v>
      </c>
      <c r="G6" s="175"/>
    </row>
    <row r="7" spans="1:7" x14ac:dyDescent="0.25">
      <c r="A7" s="249"/>
      <c r="B7" s="249"/>
      <c r="C7" s="255"/>
      <c r="D7" s="249"/>
      <c r="E7" s="9" t="s">
        <v>189</v>
      </c>
      <c r="F7" s="10">
        <v>1863473</v>
      </c>
      <c r="G7" s="175"/>
    </row>
    <row r="8" spans="1:7" x14ac:dyDescent="0.25">
      <c r="A8" s="249"/>
      <c r="B8" s="249"/>
      <c r="C8" s="255"/>
      <c r="D8" s="249"/>
      <c r="E8" s="9" t="s">
        <v>184</v>
      </c>
      <c r="F8" s="10">
        <v>10808144</v>
      </c>
      <c r="G8" s="175"/>
    </row>
    <row r="9" spans="1:7" x14ac:dyDescent="0.25">
      <c r="A9" s="249"/>
      <c r="B9" s="249"/>
      <c r="C9" s="255"/>
      <c r="D9" s="249"/>
      <c r="E9" s="9" t="s">
        <v>190</v>
      </c>
      <c r="F9" s="10">
        <v>745389</v>
      </c>
      <c r="G9" s="175"/>
    </row>
    <row r="10" spans="1:7" x14ac:dyDescent="0.25">
      <c r="A10" s="249"/>
      <c r="B10" s="249"/>
      <c r="C10" s="255"/>
      <c r="D10" s="249"/>
      <c r="E10" s="9" t="s">
        <v>191</v>
      </c>
      <c r="F10" s="10">
        <v>745389</v>
      </c>
      <c r="G10" s="175"/>
    </row>
    <row r="11" spans="1:7" ht="15.75" thickBot="1" x14ac:dyDescent="0.3">
      <c r="A11" s="249"/>
      <c r="B11" s="249"/>
      <c r="C11" s="256"/>
      <c r="D11" s="249"/>
      <c r="E11" s="11" t="s">
        <v>192</v>
      </c>
      <c r="F11" s="12">
        <v>745389</v>
      </c>
      <c r="G11" s="175"/>
    </row>
    <row r="12" spans="1:7" ht="16.5" customHeight="1" x14ac:dyDescent="0.25">
      <c r="A12" s="249"/>
      <c r="B12" s="249"/>
      <c r="C12" s="248" t="s">
        <v>193</v>
      </c>
      <c r="D12" s="249"/>
      <c r="E12" s="13" t="s">
        <v>187</v>
      </c>
      <c r="F12" s="14">
        <v>7030124</v>
      </c>
      <c r="G12" s="175"/>
    </row>
    <row r="13" spans="1:7" x14ac:dyDescent="0.25">
      <c r="A13" s="249"/>
      <c r="B13" s="249"/>
      <c r="C13" s="249"/>
      <c r="D13" s="249"/>
      <c r="E13" s="9" t="s">
        <v>188</v>
      </c>
      <c r="F13" s="10">
        <v>12212667</v>
      </c>
      <c r="G13" s="175"/>
    </row>
    <row r="14" spans="1:7" x14ac:dyDescent="0.25">
      <c r="A14" s="249"/>
      <c r="B14" s="249"/>
      <c r="C14" s="249"/>
      <c r="D14" s="249"/>
      <c r="E14" s="9" t="s">
        <v>189</v>
      </c>
      <c r="F14" s="10">
        <v>3766441</v>
      </c>
      <c r="G14" s="175"/>
    </row>
    <row r="15" spans="1:7" x14ac:dyDescent="0.25">
      <c r="A15" s="249"/>
      <c r="B15" s="249"/>
      <c r="C15" s="249"/>
      <c r="D15" s="249"/>
      <c r="E15" s="9" t="s">
        <v>184</v>
      </c>
      <c r="F15" s="10">
        <v>4016160</v>
      </c>
      <c r="G15" s="175"/>
    </row>
    <row r="16" spans="1:7" x14ac:dyDescent="0.25">
      <c r="A16" s="249"/>
      <c r="B16" s="249"/>
      <c r="C16" s="249"/>
      <c r="D16" s="249"/>
      <c r="E16" s="9" t="s">
        <v>190</v>
      </c>
      <c r="F16" s="10">
        <v>5767090</v>
      </c>
      <c r="G16" s="175"/>
    </row>
    <row r="17" spans="1:7" x14ac:dyDescent="0.25">
      <c r="A17" s="249"/>
      <c r="B17" s="249"/>
      <c r="C17" s="249"/>
      <c r="D17" s="249"/>
      <c r="E17" s="9" t="s">
        <v>191</v>
      </c>
      <c r="F17" s="10">
        <v>10123179</v>
      </c>
      <c r="G17" s="175"/>
    </row>
    <row r="18" spans="1:7" x14ac:dyDescent="0.25">
      <c r="A18" s="249"/>
      <c r="B18" s="249"/>
      <c r="C18" s="249"/>
      <c r="D18" s="249"/>
      <c r="E18" s="9" t="s">
        <v>192</v>
      </c>
      <c r="F18" s="10">
        <v>3443043</v>
      </c>
      <c r="G18" s="175"/>
    </row>
    <row r="19" spans="1:7" x14ac:dyDescent="0.25">
      <c r="A19" s="249"/>
      <c r="B19" s="249"/>
      <c r="C19" s="249"/>
      <c r="D19" s="249"/>
      <c r="E19" s="9" t="s">
        <v>185</v>
      </c>
      <c r="F19" s="10">
        <v>4462399</v>
      </c>
      <c r="G19" s="175"/>
    </row>
    <row r="20" spans="1:7" x14ac:dyDescent="0.25">
      <c r="A20" s="249"/>
      <c r="B20" s="249"/>
      <c r="C20" s="249"/>
      <c r="D20" s="249"/>
      <c r="E20" s="9" t="s">
        <v>194</v>
      </c>
      <c r="F20" s="10">
        <v>5851120</v>
      </c>
      <c r="G20" s="175"/>
    </row>
    <row r="21" spans="1:7" x14ac:dyDescent="0.25">
      <c r="A21" s="249"/>
      <c r="B21" s="249"/>
      <c r="C21" s="249"/>
      <c r="D21" s="249"/>
      <c r="E21" s="9" t="s">
        <v>195</v>
      </c>
      <c r="F21" s="10">
        <v>8032320</v>
      </c>
      <c r="G21" s="175"/>
    </row>
    <row r="22" spans="1:7" ht="15.75" thickBot="1" x14ac:dyDescent="0.3">
      <c r="A22" s="249"/>
      <c r="B22" s="249"/>
      <c r="C22" s="250"/>
      <c r="D22" s="249"/>
      <c r="E22" s="11" t="s">
        <v>196</v>
      </c>
      <c r="F22" s="12">
        <v>4412399</v>
      </c>
      <c r="G22" s="175"/>
    </row>
    <row r="23" spans="1:7" ht="18.75" customHeight="1" x14ac:dyDescent="0.25">
      <c r="A23" s="249"/>
      <c r="B23" s="249"/>
      <c r="C23" s="248" t="s">
        <v>197</v>
      </c>
      <c r="D23" s="252"/>
      <c r="E23" s="13" t="s">
        <v>194</v>
      </c>
      <c r="F23" s="14">
        <v>109275</v>
      </c>
      <c r="G23" s="175"/>
    </row>
    <row r="24" spans="1:7" x14ac:dyDescent="0.25">
      <c r="A24" s="249"/>
      <c r="B24" s="249"/>
      <c r="C24" s="249"/>
      <c r="D24" s="252"/>
      <c r="E24" s="9" t="s">
        <v>195</v>
      </c>
      <c r="F24" s="10">
        <v>109275</v>
      </c>
      <c r="G24" s="175"/>
    </row>
    <row r="25" spans="1:7" x14ac:dyDescent="0.25">
      <c r="A25" s="249"/>
      <c r="B25" s="249"/>
      <c r="C25" s="249"/>
      <c r="D25" s="252"/>
      <c r="E25" s="9" t="s">
        <v>198</v>
      </c>
      <c r="F25" s="10">
        <v>607460</v>
      </c>
      <c r="G25" s="175"/>
    </row>
    <row r="26" spans="1:7" ht="15.75" thickBot="1" x14ac:dyDescent="0.3">
      <c r="A26" s="249"/>
      <c r="B26" s="249"/>
      <c r="C26" s="250"/>
      <c r="D26" s="252"/>
      <c r="E26" s="11" t="s">
        <v>199</v>
      </c>
      <c r="F26" s="12">
        <v>235819</v>
      </c>
      <c r="G26" s="175"/>
    </row>
    <row r="27" spans="1:7" x14ac:dyDescent="0.25">
      <c r="A27" s="249"/>
      <c r="B27" s="249"/>
      <c r="C27" s="248" t="s">
        <v>200</v>
      </c>
      <c r="D27" s="252"/>
      <c r="E27" s="13" t="s">
        <v>195</v>
      </c>
      <c r="F27" s="14">
        <v>0</v>
      </c>
      <c r="G27" s="175"/>
    </row>
    <row r="28" spans="1:7" x14ac:dyDescent="0.25">
      <c r="A28" s="249"/>
      <c r="B28" s="249"/>
      <c r="C28" s="257"/>
      <c r="D28" s="252"/>
      <c r="E28" s="9" t="s">
        <v>196</v>
      </c>
      <c r="F28" s="10">
        <v>0</v>
      </c>
      <c r="G28" s="175"/>
    </row>
    <row r="29" spans="1:7" x14ac:dyDescent="0.25">
      <c r="A29" s="249"/>
      <c r="B29" s="249"/>
      <c r="C29" s="257"/>
      <c r="D29" s="252"/>
      <c r="E29" s="9" t="s">
        <v>201</v>
      </c>
      <c r="F29" s="10">
        <v>0</v>
      </c>
      <c r="G29" s="175"/>
    </row>
    <row r="30" spans="1:7" x14ac:dyDescent="0.25">
      <c r="A30" s="249"/>
      <c r="B30" s="249"/>
      <c r="C30" s="257"/>
      <c r="D30" s="252"/>
      <c r="E30" s="9" t="s">
        <v>198</v>
      </c>
      <c r="F30" s="10">
        <v>0</v>
      </c>
      <c r="G30" s="175"/>
    </row>
    <row r="31" spans="1:7" ht="15.75" thickBot="1" x14ac:dyDescent="0.3">
      <c r="A31" s="249"/>
      <c r="B31" s="249"/>
      <c r="C31" s="258"/>
      <c r="D31" s="253"/>
      <c r="E31" s="15" t="s">
        <v>199</v>
      </c>
      <c r="F31" s="16">
        <v>0</v>
      </c>
      <c r="G31" s="175"/>
    </row>
    <row r="32" spans="1:7" x14ac:dyDescent="0.25">
      <c r="A32" s="249"/>
      <c r="B32" s="249"/>
      <c r="C32" s="248" t="s">
        <v>409</v>
      </c>
      <c r="D32" s="245" t="s">
        <v>410</v>
      </c>
      <c r="E32" s="7" t="s">
        <v>201</v>
      </c>
      <c r="F32" s="8">
        <v>1132560</v>
      </c>
      <c r="G32" s="175"/>
    </row>
    <row r="33" spans="1:7" x14ac:dyDescent="0.25">
      <c r="A33" s="249"/>
      <c r="B33" s="249"/>
      <c r="C33" s="249"/>
      <c r="D33" s="246"/>
      <c r="E33" s="9" t="s">
        <v>198</v>
      </c>
      <c r="F33" s="10">
        <v>522720</v>
      </c>
      <c r="G33" s="175"/>
    </row>
    <row r="34" spans="1:7" ht="15.75" thickBot="1" x14ac:dyDescent="0.3">
      <c r="A34" s="250"/>
      <c r="B34" s="250"/>
      <c r="C34" s="250"/>
      <c r="D34" s="247"/>
      <c r="E34" s="11" t="s">
        <v>199</v>
      </c>
      <c r="F34" s="12">
        <v>522720</v>
      </c>
      <c r="G34" s="175"/>
    </row>
    <row r="35" spans="1:7" x14ac:dyDescent="0.25">
      <c r="A35" s="248" t="s">
        <v>202</v>
      </c>
      <c r="B35" s="248" t="s">
        <v>181</v>
      </c>
      <c r="C35" s="248" t="s">
        <v>203</v>
      </c>
      <c r="D35" s="245" t="s">
        <v>204</v>
      </c>
      <c r="E35" s="13" t="s">
        <v>205</v>
      </c>
      <c r="F35" s="14">
        <v>36947827</v>
      </c>
      <c r="G35" s="175"/>
    </row>
    <row r="36" spans="1:7" ht="15.75" thickBot="1" x14ac:dyDescent="0.3">
      <c r="A36" s="249"/>
      <c r="B36" s="249"/>
      <c r="C36" s="250"/>
      <c r="D36" s="246"/>
      <c r="E36" s="15" t="s">
        <v>206</v>
      </c>
      <c r="F36" s="16">
        <v>2981400</v>
      </c>
      <c r="G36" s="175"/>
    </row>
    <row r="37" spans="1:7" x14ac:dyDescent="0.25">
      <c r="A37" s="249"/>
      <c r="B37" s="249"/>
      <c r="C37" s="248" t="s">
        <v>207</v>
      </c>
      <c r="D37" s="246"/>
      <c r="E37" s="7" t="s">
        <v>205</v>
      </c>
      <c r="F37" s="8">
        <v>10402500</v>
      </c>
      <c r="G37" s="175"/>
    </row>
    <row r="38" spans="1:7" ht="15.75" thickBot="1" x14ac:dyDescent="0.3">
      <c r="A38" s="249"/>
      <c r="B38" s="249"/>
      <c r="C38" s="250"/>
      <c r="D38" s="246"/>
      <c r="E38" s="11" t="s">
        <v>206</v>
      </c>
      <c r="F38" s="12">
        <v>855000</v>
      </c>
      <c r="G38" s="175"/>
    </row>
    <row r="39" spans="1:7" ht="15.75" thickBot="1" x14ac:dyDescent="0.3">
      <c r="A39" s="249"/>
      <c r="B39" s="249"/>
      <c r="C39" s="176" t="s">
        <v>208</v>
      </c>
      <c r="D39" s="246"/>
      <c r="E39" s="17" t="s">
        <v>209</v>
      </c>
      <c r="F39" s="18">
        <v>13427400</v>
      </c>
      <c r="G39" s="175"/>
    </row>
    <row r="40" spans="1:7" ht="15.75" thickBot="1" x14ac:dyDescent="0.3">
      <c r="A40" s="249"/>
      <c r="B40" s="249"/>
      <c r="C40" s="180" t="s">
        <v>210</v>
      </c>
      <c r="D40" s="247"/>
      <c r="E40" s="17" t="s">
        <v>211</v>
      </c>
      <c r="F40" s="18">
        <v>18750000</v>
      </c>
      <c r="G40" s="175"/>
    </row>
    <row r="41" spans="1:7" ht="15.75" thickBot="1" x14ac:dyDescent="0.3">
      <c r="A41" s="249"/>
      <c r="B41" s="249"/>
      <c r="C41" s="177" t="s">
        <v>212</v>
      </c>
      <c r="D41" s="245" t="s">
        <v>213</v>
      </c>
      <c r="E41" s="28" t="s">
        <v>214</v>
      </c>
      <c r="F41" s="29">
        <v>7800000</v>
      </c>
      <c r="G41" s="175"/>
    </row>
    <row r="42" spans="1:7" x14ac:dyDescent="0.25">
      <c r="A42" s="249"/>
      <c r="B42" s="249"/>
      <c r="C42" s="248" t="s">
        <v>215</v>
      </c>
      <c r="D42" s="246"/>
      <c r="E42" s="7" t="s">
        <v>187</v>
      </c>
      <c r="F42" s="8">
        <v>19890000</v>
      </c>
      <c r="G42" s="175"/>
    </row>
    <row r="43" spans="1:7" x14ac:dyDescent="0.25">
      <c r="A43" s="249"/>
      <c r="B43" s="249"/>
      <c r="C43" s="249"/>
      <c r="D43" s="246"/>
      <c r="E43" s="9" t="s">
        <v>188</v>
      </c>
      <c r="F43" s="10">
        <v>19890000</v>
      </c>
      <c r="G43" s="175"/>
    </row>
    <row r="44" spans="1:7" x14ac:dyDescent="0.25">
      <c r="A44" s="249"/>
      <c r="B44" s="249"/>
      <c r="C44" s="249"/>
      <c r="D44" s="246"/>
      <c r="E44" s="9" t="s">
        <v>190</v>
      </c>
      <c r="F44" s="10">
        <v>8872500</v>
      </c>
      <c r="G44" s="175"/>
    </row>
    <row r="45" spans="1:7" ht="15.75" thickBot="1" x14ac:dyDescent="0.3">
      <c r="A45" s="249"/>
      <c r="B45" s="249"/>
      <c r="C45" s="250"/>
      <c r="D45" s="246"/>
      <c r="E45" s="11" t="s">
        <v>191</v>
      </c>
      <c r="F45" s="12">
        <v>8872500</v>
      </c>
      <c r="G45" s="175"/>
    </row>
    <row r="46" spans="1:7" ht="15.75" thickBot="1" x14ac:dyDescent="0.3">
      <c r="A46" s="249"/>
      <c r="B46" s="249"/>
      <c r="C46" s="177" t="s">
        <v>216</v>
      </c>
      <c r="D46" s="246"/>
      <c r="E46" s="17" t="s">
        <v>217</v>
      </c>
      <c r="F46" s="18">
        <v>16875873</v>
      </c>
      <c r="G46" s="175"/>
    </row>
    <row r="47" spans="1:7" x14ac:dyDescent="0.25">
      <c r="A47" s="249"/>
      <c r="B47" s="249"/>
      <c r="C47" s="248" t="s">
        <v>218</v>
      </c>
      <c r="D47" s="246"/>
      <c r="E47" s="7" t="s">
        <v>214</v>
      </c>
      <c r="F47" s="8">
        <v>1143450</v>
      </c>
      <c r="G47" s="175"/>
    </row>
    <row r="48" spans="1:7" x14ac:dyDescent="0.25">
      <c r="A48" s="249"/>
      <c r="B48" s="249"/>
      <c r="C48" s="249"/>
      <c r="D48" s="246"/>
      <c r="E48" s="9" t="s">
        <v>219</v>
      </c>
      <c r="F48" s="10">
        <v>2232450</v>
      </c>
      <c r="G48" s="175"/>
    </row>
    <row r="49" spans="1:7" x14ac:dyDescent="0.25">
      <c r="A49" s="249"/>
      <c r="B49" s="249"/>
      <c r="C49" s="249"/>
      <c r="D49" s="246"/>
      <c r="E49" s="9" t="s">
        <v>220</v>
      </c>
      <c r="F49" s="10">
        <v>1143450</v>
      </c>
      <c r="G49" s="175"/>
    </row>
    <row r="50" spans="1:7" x14ac:dyDescent="0.25">
      <c r="A50" s="249"/>
      <c r="B50" s="249"/>
      <c r="C50" s="249"/>
      <c r="D50" s="246"/>
      <c r="E50" s="9" t="s">
        <v>198</v>
      </c>
      <c r="F50" s="10">
        <v>435600</v>
      </c>
      <c r="G50" s="175"/>
    </row>
    <row r="51" spans="1:7" ht="15.75" thickBot="1" x14ac:dyDescent="0.3">
      <c r="A51" s="250"/>
      <c r="B51" s="250"/>
      <c r="C51" s="250"/>
      <c r="D51" s="247"/>
      <c r="E51" s="11" t="s">
        <v>199</v>
      </c>
      <c r="F51" s="12">
        <v>490050</v>
      </c>
      <c r="G51" s="175"/>
    </row>
    <row r="52" spans="1:7" x14ac:dyDescent="0.25">
      <c r="A52" s="248" t="s">
        <v>221</v>
      </c>
      <c r="B52" s="248" t="s">
        <v>222</v>
      </c>
      <c r="C52" s="248" t="s">
        <v>223</v>
      </c>
      <c r="D52" s="245" t="s">
        <v>224</v>
      </c>
      <c r="E52" s="13" t="s">
        <v>225</v>
      </c>
      <c r="F52" s="14">
        <v>12165860</v>
      </c>
      <c r="G52" s="175"/>
    </row>
    <row r="53" spans="1:7" x14ac:dyDescent="0.25">
      <c r="A53" s="249"/>
      <c r="B53" s="249"/>
      <c r="C53" s="249"/>
      <c r="D53" s="246"/>
      <c r="E53" s="9" t="s">
        <v>226</v>
      </c>
      <c r="F53" s="10">
        <v>4798382</v>
      </c>
      <c r="G53" s="175"/>
    </row>
    <row r="54" spans="1:7" ht="15.75" thickBot="1" x14ac:dyDescent="0.3">
      <c r="A54" s="249"/>
      <c r="B54" s="249"/>
      <c r="C54" s="250"/>
      <c r="D54" s="246"/>
      <c r="E54" s="11" t="s">
        <v>227</v>
      </c>
      <c r="F54" s="12">
        <v>14980350</v>
      </c>
      <c r="G54" s="175"/>
    </row>
    <row r="55" spans="1:7" x14ac:dyDescent="0.25">
      <c r="A55" s="249"/>
      <c r="B55" s="249"/>
      <c r="C55" s="248" t="s">
        <v>228</v>
      </c>
      <c r="D55" s="246"/>
      <c r="E55" s="13" t="s">
        <v>229</v>
      </c>
      <c r="F55" s="14">
        <v>1561734</v>
      </c>
      <c r="G55" s="175"/>
    </row>
    <row r="56" spans="1:7" x14ac:dyDescent="0.25">
      <c r="A56" s="249"/>
      <c r="B56" s="249"/>
      <c r="C56" s="249"/>
      <c r="D56" s="246"/>
      <c r="E56" s="9" t="s">
        <v>225</v>
      </c>
      <c r="F56" s="10">
        <v>31437402</v>
      </c>
      <c r="G56" s="175"/>
    </row>
    <row r="57" spans="1:7" x14ac:dyDescent="0.25">
      <c r="A57" s="249"/>
      <c r="B57" s="249"/>
      <c r="C57" s="249"/>
      <c r="D57" s="246"/>
      <c r="E57" s="9" t="s">
        <v>226</v>
      </c>
      <c r="F57" s="10">
        <v>905544</v>
      </c>
      <c r="G57" s="175"/>
    </row>
    <row r="58" spans="1:7" ht="15.75" thickBot="1" x14ac:dyDescent="0.3">
      <c r="A58" s="249"/>
      <c r="B58" s="249"/>
      <c r="C58" s="250"/>
      <c r="D58" s="246"/>
      <c r="E58" s="11" t="s">
        <v>227</v>
      </c>
      <c r="F58" s="12">
        <v>4527720</v>
      </c>
      <c r="G58" s="175"/>
    </row>
    <row r="59" spans="1:7" x14ac:dyDescent="0.25">
      <c r="A59" s="249"/>
      <c r="B59" s="249"/>
      <c r="C59" s="248" t="s">
        <v>230</v>
      </c>
      <c r="D59" s="246"/>
      <c r="E59" s="13" t="s">
        <v>229</v>
      </c>
      <c r="F59" s="14">
        <v>528266</v>
      </c>
      <c r="G59" s="175"/>
    </row>
    <row r="60" spans="1:7" x14ac:dyDescent="0.25">
      <c r="A60" s="249"/>
      <c r="B60" s="249"/>
      <c r="C60" s="249"/>
      <c r="D60" s="246"/>
      <c r="E60" s="9" t="s">
        <v>225</v>
      </c>
      <c r="F60" s="10">
        <v>10633898</v>
      </c>
      <c r="G60" s="175"/>
    </row>
    <row r="61" spans="1:7" x14ac:dyDescent="0.25">
      <c r="A61" s="249"/>
      <c r="B61" s="249"/>
      <c r="C61" s="249"/>
      <c r="D61" s="246"/>
      <c r="E61" s="9" t="s">
        <v>226</v>
      </c>
      <c r="F61" s="10">
        <v>306306</v>
      </c>
      <c r="G61" s="175"/>
    </row>
    <row r="62" spans="1:7" ht="15.75" thickBot="1" x14ac:dyDescent="0.3">
      <c r="A62" s="249"/>
      <c r="B62" s="249"/>
      <c r="C62" s="250"/>
      <c r="D62" s="247"/>
      <c r="E62" s="11" t="s">
        <v>227</v>
      </c>
      <c r="F62" s="12">
        <v>1531530</v>
      </c>
      <c r="G62" s="175"/>
    </row>
    <row r="63" spans="1:7" x14ac:dyDescent="0.25">
      <c r="A63" s="249"/>
      <c r="B63" s="249"/>
      <c r="C63" s="248" t="s">
        <v>231</v>
      </c>
      <c r="D63" s="245" t="s">
        <v>232</v>
      </c>
      <c r="E63" s="13" t="s">
        <v>227</v>
      </c>
      <c r="F63" s="88">
        <v>2920000</v>
      </c>
      <c r="G63" s="175"/>
    </row>
    <row r="64" spans="1:7" x14ac:dyDescent="0.25">
      <c r="A64" s="249"/>
      <c r="B64" s="249"/>
      <c r="C64" s="249"/>
      <c r="D64" s="246"/>
      <c r="E64" s="9" t="s">
        <v>233</v>
      </c>
      <c r="F64" s="89">
        <v>6400000</v>
      </c>
      <c r="G64" s="175"/>
    </row>
    <row r="65" spans="1:7" x14ac:dyDescent="0.25">
      <c r="A65" s="249"/>
      <c r="B65" s="249"/>
      <c r="C65" s="249"/>
      <c r="D65" s="246"/>
      <c r="E65" s="9" t="s">
        <v>234</v>
      </c>
      <c r="F65" s="89">
        <v>4200000</v>
      </c>
      <c r="G65" s="175"/>
    </row>
    <row r="66" spans="1:7" x14ac:dyDescent="0.25">
      <c r="A66" s="249"/>
      <c r="B66" s="249"/>
      <c r="C66" s="249"/>
      <c r="D66" s="246"/>
      <c r="E66" s="9" t="s">
        <v>235</v>
      </c>
      <c r="F66" s="89">
        <v>2080000</v>
      </c>
      <c r="G66" s="175"/>
    </row>
    <row r="67" spans="1:7" x14ac:dyDescent="0.25">
      <c r="A67" s="249"/>
      <c r="B67" s="249"/>
      <c r="C67" s="249"/>
      <c r="D67" s="246"/>
      <c r="E67" s="9" t="s">
        <v>236</v>
      </c>
      <c r="F67" s="89">
        <v>20000000</v>
      </c>
      <c r="G67" s="175"/>
    </row>
    <row r="68" spans="1:7" ht="15.75" thickBot="1" x14ac:dyDescent="0.3">
      <c r="A68" s="249"/>
      <c r="B68" s="249"/>
      <c r="C68" s="250"/>
      <c r="D68" s="246"/>
      <c r="E68" s="11" t="s">
        <v>237</v>
      </c>
      <c r="F68" s="90">
        <v>4400000</v>
      </c>
      <c r="G68" s="175"/>
    </row>
    <row r="69" spans="1:7" x14ac:dyDescent="0.25">
      <c r="A69" s="249"/>
      <c r="B69" s="249"/>
      <c r="C69" s="248" t="s">
        <v>238</v>
      </c>
      <c r="D69" s="246"/>
      <c r="E69" s="13" t="s">
        <v>227</v>
      </c>
      <c r="F69" s="88">
        <v>730000</v>
      </c>
      <c r="G69" s="175"/>
    </row>
    <row r="70" spans="1:7" x14ac:dyDescent="0.25">
      <c r="A70" s="249"/>
      <c r="B70" s="249"/>
      <c r="C70" s="249"/>
      <c r="D70" s="246"/>
      <c r="E70" s="9" t="s">
        <v>233</v>
      </c>
      <c r="F70" s="89">
        <v>1600000</v>
      </c>
      <c r="G70" s="175"/>
    </row>
    <row r="71" spans="1:7" x14ac:dyDescent="0.25">
      <c r="A71" s="249"/>
      <c r="B71" s="249"/>
      <c r="C71" s="249"/>
      <c r="D71" s="246"/>
      <c r="E71" s="9" t="s">
        <v>234</v>
      </c>
      <c r="F71" s="89">
        <v>1050000</v>
      </c>
      <c r="G71" s="175"/>
    </row>
    <row r="72" spans="1:7" x14ac:dyDescent="0.25">
      <c r="A72" s="249"/>
      <c r="B72" s="249"/>
      <c r="C72" s="249"/>
      <c r="D72" s="246"/>
      <c r="E72" s="9" t="s">
        <v>235</v>
      </c>
      <c r="F72" s="89">
        <v>520000</v>
      </c>
      <c r="G72" s="175"/>
    </row>
    <row r="73" spans="1:7" x14ac:dyDescent="0.25">
      <c r="A73" s="249"/>
      <c r="B73" s="249"/>
      <c r="C73" s="249"/>
      <c r="D73" s="246"/>
      <c r="E73" s="9" t="s">
        <v>236</v>
      </c>
      <c r="F73" s="89">
        <v>5000000</v>
      </c>
      <c r="G73" s="175"/>
    </row>
    <row r="74" spans="1:7" ht="15.75" thickBot="1" x14ac:dyDescent="0.3">
      <c r="A74" s="249"/>
      <c r="B74" s="249"/>
      <c r="C74" s="250"/>
      <c r="D74" s="247"/>
      <c r="E74" s="11" t="s">
        <v>237</v>
      </c>
      <c r="F74" s="90">
        <v>1100000</v>
      </c>
      <c r="G74" s="175"/>
    </row>
    <row r="75" spans="1:7" x14ac:dyDescent="0.25">
      <c r="A75" s="249"/>
      <c r="B75" s="249"/>
      <c r="C75" s="248" t="s">
        <v>239</v>
      </c>
      <c r="D75" s="245" t="s">
        <v>240</v>
      </c>
      <c r="E75" s="13" t="s">
        <v>229</v>
      </c>
      <c r="F75" s="88">
        <v>630549</v>
      </c>
      <c r="G75" s="175"/>
    </row>
    <row r="76" spans="1:7" x14ac:dyDescent="0.25">
      <c r="A76" s="249"/>
      <c r="B76" s="249"/>
      <c r="C76" s="249"/>
      <c r="D76" s="246"/>
      <c r="E76" s="9" t="s">
        <v>241</v>
      </c>
      <c r="F76" s="89">
        <v>10719341</v>
      </c>
      <c r="G76" s="175"/>
    </row>
    <row r="77" spans="1:7" x14ac:dyDescent="0.25">
      <c r="A77" s="249"/>
      <c r="B77" s="249"/>
      <c r="C77" s="249"/>
      <c r="D77" s="246"/>
      <c r="E77" s="9" t="s">
        <v>242</v>
      </c>
      <c r="F77" s="89">
        <v>3152747</v>
      </c>
      <c r="G77" s="175"/>
    </row>
    <row r="78" spans="1:7" x14ac:dyDescent="0.25">
      <c r="A78" s="249"/>
      <c r="B78" s="249"/>
      <c r="C78" s="249"/>
      <c r="D78" s="246"/>
      <c r="E78" s="9" t="s">
        <v>243</v>
      </c>
      <c r="F78" s="89">
        <v>848089</v>
      </c>
      <c r="G78" s="175"/>
    </row>
    <row r="79" spans="1:7" x14ac:dyDescent="0.25">
      <c r="A79" s="249"/>
      <c r="B79" s="249"/>
      <c r="C79" s="249"/>
      <c r="D79" s="246"/>
      <c r="E79" s="9" t="s">
        <v>244</v>
      </c>
      <c r="F79" s="89">
        <v>198623</v>
      </c>
      <c r="G79" s="175"/>
    </row>
    <row r="80" spans="1:7" ht="15.75" thickBot="1" x14ac:dyDescent="0.3">
      <c r="A80" s="249"/>
      <c r="B80" s="249"/>
      <c r="C80" s="250"/>
      <c r="D80" s="246"/>
      <c r="E80" s="15" t="s">
        <v>245</v>
      </c>
      <c r="F80" s="91">
        <v>1664651</v>
      </c>
      <c r="G80" s="175"/>
    </row>
    <row r="81" spans="1:7" x14ac:dyDescent="0.25">
      <c r="A81" s="249"/>
      <c r="B81" s="249"/>
      <c r="C81" s="248" t="s">
        <v>246</v>
      </c>
      <c r="D81" s="246"/>
      <c r="E81" s="7" t="s">
        <v>229</v>
      </c>
      <c r="F81" s="92">
        <v>549451</v>
      </c>
      <c r="G81" s="175"/>
    </row>
    <row r="82" spans="1:7" x14ac:dyDescent="0.25">
      <c r="A82" s="249"/>
      <c r="B82" s="249"/>
      <c r="C82" s="249"/>
      <c r="D82" s="246"/>
      <c r="E82" s="9" t="s">
        <v>241</v>
      </c>
      <c r="F82" s="89">
        <v>9340659</v>
      </c>
      <c r="G82" s="175"/>
    </row>
    <row r="83" spans="1:7" x14ac:dyDescent="0.25">
      <c r="A83" s="249"/>
      <c r="B83" s="249"/>
      <c r="C83" s="249"/>
      <c r="D83" s="246"/>
      <c r="E83" s="9" t="s">
        <v>242</v>
      </c>
      <c r="F83" s="89">
        <v>2747253</v>
      </c>
      <c r="G83" s="175"/>
    </row>
    <row r="84" spans="1:7" x14ac:dyDescent="0.25">
      <c r="A84" s="249"/>
      <c r="B84" s="249"/>
      <c r="C84" s="249"/>
      <c r="D84" s="246"/>
      <c r="E84" s="9" t="s">
        <v>243</v>
      </c>
      <c r="F84" s="89">
        <v>739011</v>
      </c>
      <c r="G84" s="175"/>
    </row>
    <row r="85" spans="1:7" x14ac:dyDescent="0.25">
      <c r="A85" s="249"/>
      <c r="B85" s="249"/>
      <c r="C85" s="249"/>
      <c r="D85" s="246"/>
      <c r="E85" s="9" t="s">
        <v>244</v>
      </c>
      <c r="F85" s="89">
        <v>173077</v>
      </c>
      <c r="G85" s="175"/>
    </row>
    <row r="86" spans="1:7" ht="15.75" thickBot="1" x14ac:dyDescent="0.3">
      <c r="A86" s="249"/>
      <c r="B86" s="249"/>
      <c r="C86" s="250"/>
      <c r="D86" s="246"/>
      <c r="E86" s="15" t="s">
        <v>245</v>
      </c>
      <c r="F86" s="91">
        <v>1450549</v>
      </c>
      <c r="G86" s="175"/>
    </row>
    <row r="87" spans="1:7" x14ac:dyDescent="0.25">
      <c r="A87" s="249"/>
      <c r="B87" s="249"/>
      <c r="C87" s="248" t="s">
        <v>247</v>
      </c>
      <c r="D87" s="246"/>
      <c r="E87" s="7" t="s">
        <v>243</v>
      </c>
      <c r="F87" s="8">
        <v>5120279</v>
      </c>
      <c r="G87" s="175"/>
    </row>
    <row r="88" spans="1:7" x14ac:dyDescent="0.25">
      <c r="A88" s="249"/>
      <c r="B88" s="249"/>
      <c r="C88" s="249"/>
      <c r="D88" s="246"/>
      <c r="E88" s="9" t="s">
        <v>244</v>
      </c>
      <c r="F88" s="10">
        <v>276800</v>
      </c>
      <c r="G88" s="175"/>
    </row>
    <row r="89" spans="1:7" ht="15.75" thickBot="1" x14ac:dyDescent="0.3">
      <c r="A89" s="249"/>
      <c r="B89" s="249"/>
      <c r="C89" s="250"/>
      <c r="D89" s="247"/>
      <c r="E89" s="11" t="s">
        <v>245</v>
      </c>
      <c r="F89" s="12">
        <v>12460800</v>
      </c>
      <c r="G89" s="175"/>
    </row>
    <row r="90" spans="1:7" x14ac:dyDescent="0.25">
      <c r="A90" s="249"/>
      <c r="B90" s="249"/>
      <c r="C90" s="248" t="s">
        <v>248</v>
      </c>
      <c r="D90" s="245" t="s">
        <v>249</v>
      </c>
      <c r="E90" s="1" t="s">
        <v>250</v>
      </c>
      <c r="F90" s="14">
        <v>1712446</v>
      </c>
      <c r="G90" s="175"/>
    </row>
    <row r="91" spans="1:7" x14ac:dyDescent="0.25">
      <c r="A91" s="249"/>
      <c r="B91" s="249"/>
      <c r="C91" s="249"/>
      <c r="D91" s="246"/>
      <c r="E91" s="2" t="s">
        <v>251</v>
      </c>
      <c r="F91" s="10">
        <v>1639356</v>
      </c>
      <c r="G91" s="175"/>
    </row>
    <row r="92" spans="1:7" ht="15.75" thickBot="1" x14ac:dyDescent="0.3">
      <c r="A92" s="249"/>
      <c r="B92" s="249"/>
      <c r="C92" s="250"/>
      <c r="D92" s="246"/>
      <c r="E92" s="3" t="s">
        <v>252</v>
      </c>
      <c r="F92" s="12">
        <v>8838534</v>
      </c>
      <c r="G92" s="175"/>
    </row>
    <row r="93" spans="1:7" x14ac:dyDescent="0.25">
      <c r="A93" s="249"/>
      <c r="B93" s="249"/>
      <c r="C93" s="248" t="s">
        <v>253</v>
      </c>
      <c r="D93" s="246"/>
      <c r="E93" s="1" t="s">
        <v>250</v>
      </c>
      <c r="F93" s="14">
        <v>0</v>
      </c>
      <c r="G93" s="175"/>
    </row>
    <row r="94" spans="1:7" ht="15.75" thickBot="1" x14ac:dyDescent="0.3">
      <c r="A94" s="249"/>
      <c r="B94" s="249"/>
      <c r="C94" s="250"/>
      <c r="D94" s="246"/>
      <c r="E94" s="3" t="s">
        <v>252</v>
      </c>
      <c r="F94" s="12">
        <v>1416933</v>
      </c>
      <c r="G94" s="175"/>
    </row>
    <row r="95" spans="1:7" x14ac:dyDescent="0.25">
      <c r="A95" s="249"/>
      <c r="B95" s="249"/>
      <c r="C95" s="248" t="s">
        <v>254</v>
      </c>
      <c r="D95" s="246"/>
      <c r="E95" s="1" t="s">
        <v>250</v>
      </c>
      <c r="F95" s="14">
        <v>684441</v>
      </c>
      <c r="G95" s="175"/>
    </row>
    <row r="96" spans="1:7" x14ac:dyDescent="0.25">
      <c r="A96" s="249"/>
      <c r="B96" s="249"/>
      <c r="C96" s="249"/>
      <c r="D96" s="246"/>
      <c r="E96" s="2" t="s">
        <v>251</v>
      </c>
      <c r="F96" s="10">
        <v>601748</v>
      </c>
      <c r="G96" s="175"/>
    </row>
    <row r="97" spans="1:7" ht="15.75" thickBot="1" x14ac:dyDescent="0.3">
      <c r="A97" s="249"/>
      <c r="B97" s="249"/>
      <c r="C97" s="250"/>
      <c r="D97" s="246"/>
      <c r="E97" s="3" t="s">
        <v>252</v>
      </c>
      <c r="F97" s="12">
        <v>3713811</v>
      </c>
      <c r="G97" s="175"/>
    </row>
    <row r="98" spans="1:7" ht="15.75" thickBot="1" x14ac:dyDescent="0.3">
      <c r="A98" s="250"/>
      <c r="B98" s="250"/>
      <c r="C98" s="176" t="s">
        <v>421</v>
      </c>
      <c r="D98" s="247"/>
      <c r="E98" s="6" t="s">
        <v>282</v>
      </c>
      <c r="F98" s="18">
        <v>15712731</v>
      </c>
      <c r="G98" s="175"/>
    </row>
    <row r="99" spans="1:7" x14ac:dyDescent="0.25">
      <c r="A99" s="248" t="s">
        <v>255</v>
      </c>
      <c r="B99" s="248" t="s">
        <v>222</v>
      </c>
      <c r="C99" s="248" t="s">
        <v>256</v>
      </c>
      <c r="D99" s="245" t="s">
        <v>257</v>
      </c>
      <c r="E99" s="1" t="s">
        <v>258</v>
      </c>
      <c r="F99" s="14">
        <v>25452751</v>
      </c>
      <c r="G99" s="175"/>
    </row>
    <row r="100" spans="1:7" ht="15.75" thickBot="1" x14ac:dyDescent="0.3">
      <c r="A100" s="249"/>
      <c r="B100" s="249"/>
      <c r="C100" s="250"/>
      <c r="D100" s="246"/>
      <c r="E100" s="3" t="s">
        <v>259</v>
      </c>
      <c r="F100" s="12">
        <v>27585369</v>
      </c>
      <c r="G100" s="175"/>
    </row>
    <row r="101" spans="1:7" x14ac:dyDescent="0.25">
      <c r="A101" s="249"/>
      <c r="B101" s="249"/>
      <c r="C101" s="248" t="s">
        <v>260</v>
      </c>
      <c r="D101" s="246"/>
      <c r="E101" s="1" t="s">
        <v>261</v>
      </c>
      <c r="F101" s="14">
        <v>4177909</v>
      </c>
      <c r="G101" s="175"/>
    </row>
    <row r="102" spans="1:7" ht="15.75" thickBot="1" x14ac:dyDescent="0.3">
      <c r="A102" s="249"/>
      <c r="B102" s="249"/>
      <c r="C102" s="250"/>
      <c r="D102" s="246"/>
      <c r="E102" s="3" t="s">
        <v>262</v>
      </c>
      <c r="F102" s="12">
        <v>16711634</v>
      </c>
      <c r="G102" s="175"/>
    </row>
    <row r="103" spans="1:7" x14ac:dyDescent="0.25">
      <c r="A103" s="249"/>
      <c r="B103" s="249"/>
      <c r="C103" s="248" t="s">
        <v>263</v>
      </c>
      <c r="D103" s="246"/>
      <c r="E103" s="1" t="s">
        <v>261</v>
      </c>
      <c r="F103" s="14">
        <v>617124</v>
      </c>
      <c r="G103" s="175"/>
    </row>
    <row r="104" spans="1:7" x14ac:dyDescent="0.25">
      <c r="A104" s="249"/>
      <c r="B104" s="249"/>
      <c r="C104" s="249"/>
      <c r="D104" s="246"/>
      <c r="E104" s="2" t="s">
        <v>262</v>
      </c>
      <c r="F104" s="10">
        <v>7445640</v>
      </c>
      <c r="G104" s="175"/>
    </row>
    <row r="105" spans="1:7" x14ac:dyDescent="0.25">
      <c r="A105" s="249"/>
      <c r="B105" s="249"/>
      <c r="C105" s="249"/>
      <c r="D105" s="246"/>
      <c r="E105" s="2" t="s">
        <v>264</v>
      </c>
      <c r="F105" s="10">
        <v>2813142</v>
      </c>
      <c r="G105" s="175"/>
    </row>
    <row r="106" spans="1:7" x14ac:dyDescent="0.25">
      <c r="A106" s="249"/>
      <c r="B106" s="249"/>
      <c r="C106" s="249"/>
      <c r="D106" s="246"/>
      <c r="E106" s="2" t="s">
        <v>258</v>
      </c>
      <c r="F106" s="10">
        <v>5195199</v>
      </c>
      <c r="G106" s="175"/>
    </row>
    <row r="107" spans="1:7" ht="15.75" thickBot="1" x14ac:dyDescent="0.3">
      <c r="A107" s="249"/>
      <c r="B107" s="249"/>
      <c r="C107" s="250"/>
      <c r="D107" s="246"/>
      <c r="E107" s="3" t="s">
        <v>259</v>
      </c>
      <c r="F107" s="12">
        <v>19148084</v>
      </c>
      <c r="G107" s="175"/>
    </row>
    <row r="108" spans="1:7" x14ac:dyDescent="0.25">
      <c r="A108" s="249"/>
      <c r="B108" s="249"/>
      <c r="C108" s="248" t="s">
        <v>265</v>
      </c>
      <c r="D108" s="246"/>
      <c r="E108" s="1" t="s">
        <v>261</v>
      </c>
      <c r="F108" s="14">
        <v>175224</v>
      </c>
      <c r="G108" s="175"/>
    </row>
    <row r="109" spans="1:7" x14ac:dyDescent="0.25">
      <c r="A109" s="249"/>
      <c r="B109" s="249"/>
      <c r="C109" s="249"/>
      <c r="D109" s="246"/>
      <c r="E109" s="2" t="s">
        <v>262</v>
      </c>
      <c r="F109" s="10">
        <v>2114086</v>
      </c>
      <c r="G109" s="175"/>
    </row>
    <row r="110" spans="1:7" x14ac:dyDescent="0.25">
      <c r="A110" s="249"/>
      <c r="B110" s="249"/>
      <c r="C110" s="249"/>
      <c r="D110" s="246"/>
      <c r="E110" s="2" t="s">
        <v>264</v>
      </c>
      <c r="F110" s="10">
        <v>798753</v>
      </c>
      <c r="G110" s="175"/>
    </row>
    <row r="111" spans="1:7" x14ac:dyDescent="0.25">
      <c r="A111" s="249"/>
      <c r="B111" s="249"/>
      <c r="C111" s="249"/>
      <c r="D111" s="246"/>
      <c r="E111" s="2" t="s">
        <v>258</v>
      </c>
      <c r="F111" s="10">
        <v>1475105</v>
      </c>
      <c r="G111" s="175"/>
    </row>
    <row r="112" spans="1:7" ht="15.75" thickBot="1" x14ac:dyDescent="0.3">
      <c r="A112" s="249"/>
      <c r="B112" s="249"/>
      <c r="C112" s="249"/>
      <c r="D112" s="246"/>
      <c r="E112" s="3" t="s">
        <v>259</v>
      </c>
      <c r="F112" s="12">
        <v>5436832</v>
      </c>
      <c r="G112" s="175"/>
    </row>
    <row r="113" spans="1:7" x14ac:dyDescent="0.25">
      <c r="A113" s="249"/>
      <c r="B113" s="249"/>
      <c r="C113" s="248" t="s">
        <v>266</v>
      </c>
      <c r="D113" s="246"/>
      <c r="E113" s="1" t="s">
        <v>264</v>
      </c>
      <c r="F113" s="14">
        <v>1713381</v>
      </c>
      <c r="G113" s="175"/>
    </row>
    <row r="114" spans="1:7" x14ac:dyDescent="0.25">
      <c r="A114" s="249"/>
      <c r="B114" s="249"/>
      <c r="C114" s="249"/>
      <c r="D114" s="246"/>
      <c r="E114" s="2" t="s">
        <v>258</v>
      </c>
      <c r="F114" s="10">
        <v>4212223</v>
      </c>
      <c r="G114" s="175"/>
    </row>
    <row r="115" spans="1:7" ht="15.75" thickBot="1" x14ac:dyDescent="0.3">
      <c r="A115" s="249"/>
      <c r="B115" s="249"/>
      <c r="C115" s="250"/>
      <c r="D115" s="246"/>
      <c r="E115" s="3" t="s">
        <v>259</v>
      </c>
      <c r="F115" s="12">
        <v>15525104</v>
      </c>
      <c r="G115" s="175"/>
    </row>
    <row r="116" spans="1:7" x14ac:dyDescent="0.25">
      <c r="A116" s="249"/>
      <c r="B116" s="249"/>
      <c r="C116" s="248" t="s">
        <v>267</v>
      </c>
      <c r="D116" s="246"/>
      <c r="E116" s="1" t="s">
        <v>268</v>
      </c>
      <c r="F116" s="14">
        <v>11449343</v>
      </c>
      <c r="G116" s="175"/>
    </row>
    <row r="117" spans="1:7" x14ac:dyDescent="0.25">
      <c r="A117" s="249"/>
      <c r="B117" s="249"/>
      <c r="C117" s="249"/>
      <c r="D117" s="246"/>
      <c r="E117" s="2" t="s">
        <v>269</v>
      </c>
      <c r="F117" s="10">
        <v>39850814</v>
      </c>
      <c r="G117" s="175"/>
    </row>
    <row r="118" spans="1:7" ht="15.75" thickBot="1" x14ac:dyDescent="0.3">
      <c r="A118" s="249"/>
      <c r="B118" s="249"/>
      <c r="C118" s="250"/>
      <c r="D118" s="247"/>
      <c r="E118" s="3" t="s">
        <v>229</v>
      </c>
      <c r="F118" s="12">
        <v>1952601</v>
      </c>
      <c r="G118" s="175"/>
    </row>
    <row r="119" spans="1:7" x14ac:dyDescent="0.25">
      <c r="A119" s="249"/>
      <c r="B119" s="249"/>
      <c r="C119" s="248" t="s">
        <v>270</v>
      </c>
      <c r="D119" s="245" t="s">
        <v>271</v>
      </c>
      <c r="E119" s="1" t="s">
        <v>272</v>
      </c>
      <c r="F119" s="14">
        <v>1005007</v>
      </c>
      <c r="G119" s="175"/>
    </row>
    <row r="120" spans="1:7" x14ac:dyDescent="0.25">
      <c r="A120" s="249"/>
      <c r="B120" s="249"/>
      <c r="C120" s="249"/>
      <c r="D120" s="246"/>
      <c r="E120" s="2" t="s">
        <v>273</v>
      </c>
      <c r="F120" s="10">
        <v>62957774</v>
      </c>
      <c r="G120" s="175"/>
    </row>
    <row r="121" spans="1:7" x14ac:dyDescent="0.25">
      <c r="A121" s="249"/>
      <c r="B121" s="249"/>
      <c r="C121" s="249"/>
      <c r="D121" s="246"/>
      <c r="E121" s="2" t="s">
        <v>274</v>
      </c>
      <c r="F121" s="10">
        <v>3762517</v>
      </c>
      <c r="G121" s="175"/>
    </row>
    <row r="122" spans="1:7" ht="15.75" thickBot="1" x14ac:dyDescent="0.3">
      <c r="A122" s="249"/>
      <c r="B122" s="249"/>
      <c r="C122" s="250"/>
      <c r="D122" s="246"/>
      <c r="E122" s="3" t="s">
        <v>275</v>
      </c>
      <c r="F122" s="12">
        <v>7525033</v>
      </c>
      <c r="G122" s="175"/>
    </row>
    <row r="123" spans="1:7" x14ac:dyDescent="0.25">
      <c r="A123" s="249"/>
      <c r="B123" s="249"/>
      <c r="C123" s="248" t="s">
        <v>276</v>
      </c>
      <c r="D123" s="246"/>
      <c r="E123" s="1" t="s">
        <v>272</v>
      </c>
      <c r="F123" s="14">
        <v>382761</v>
      </c>
      <c r="G123" s="175"/>
    </row>
    <row r="124" spans="1:7" x14ac:dyDescent="0.25">
      <c r="A124" s="249"/>
      <c r="B124" s="249"/>
      <c r="C124" s="249"/>
      <c r="D124" s="246"/>
      <c r="E124" s="2" t="s">
        <v>273</v>
      </c>
      <c r="F124" s="10">
        <v>24097239</v>
      </c>
      <c r="G124" s="175"/>
    </row>
    <row r="125" spans="1:7" x14ac:dyDescent="0.25">
      <c r="A125" s="249"/>
      <c r="B125" s="249"/>
      <c r="C125" s="249"/>
      <c r="D125" s="246"/>
      <c r="E125" s="2" t="s">
        <v>274</v>
      </c>
      <c r="F125" s="10">
        <v>1440000</v>
      </c>
      <c r="G125" s="175"/>
    </row>
    <row r="126" spans="1:7" ht="15.75" thickBot="1" x14ac:dyDescent="0.3">
      <c r="A126" s="249"/>
      <c r="B126" s="249"/>
      <c r="C126" s="250"/>
      <c r="D126" s="246"/>
      <c r="E126" s="3" t="s">
        <v>275</v>
      </c>
      <c r="F126" s="12">
        <v>2880000</v>
      </c>
      <c r="G126" s="175"/>
    </row>
    <row r="127" spans="1:7" x14ac:dyDescent="0.25">
      <c r="A127" s="249"/>
      <c r="B127" s="249"/>
      <c r="C127" s="248" t="s">
        <v>277</v>
      </c>
      <c r="D127" s="246"/>
      <c r="E127" s="1" t="s">
        <v>272</v>
      </c>
      <c r="F127" s="14">
        <v>132903</v>
      </c>
      <c r="G127" s="175"/>
    </row>
    <row r="128" spans="1:7" x14ac:dyDescent="0.25">
      <c r="A128" s="249"/>
      <c r="B128" s="249"/>
      <c r="C128" s="249"/>
      <c r="D128" s="246"/>
      <c r="E128" s="2" t="s">
        <v>273</v>
      </c>
      <c r="F128" s="10">
        <v>8367097</v>
      </c>
      <c r="G128" s="175"/>
    </row>
    <row r="129" spans="1:7" x14ac:dyDescent="0.25">
      <c r="A129" s="249"/>
      <c r="B129" s="249"/>
      <c r="C129" s="249"/>
      <c r="D129" s="246"/>
      <c r="E129" s="2" t="s">
        <v>274</v>
      </c>
      <c r="F129" s="10">
        <v>500000</v>
      </c>
      <c r="G129" s="175"/>
    </row>
    <row r="130" spans="1:7" ht="15.75" thickBot="1" x14ac:dyDescent="0.3">
      <c r="A130" s="249"/>
      <c r="B130" s="249"/>
      <c r="C130" s="250"/>
      <c r="D130" s="246"/>
      <c r="E130" s="4" t="s">
        <v>275</v>
      </c>
      <c r="F130" s="16">
        <v>1000000</v>
      </c>
      <c r="G130" s="175"/>
    </row>
    <row r="131" spans="1:7" x14ac:dyDescent="0.25">
      <c r="A131" s="249"/>
      <c r="B131" s="249"/>
      <c r="C131" s="248" t="s">
        <v>278</v>
      </c>
      <c r="D131" s="246"/>
      <c r="E131" s="5" t="s">
        <v>272</v>
      </c>
      <c r="F131" s="8">
        <v>638682</v>
      </c>
      <c r="G131" s="175"/>
    </row>
    <row r="132" spans="1:7" x14ac:dyDescent="0.25">
      <c r="A132" s="249"/>
      <c r="B132" s="249"/>
      <c r="C132" s="249"/>
      <c r="D132" s="246"/>
      <c r="E132" s="2" t="s">
        <v>273</v>
      </c>
      <c r="F132" s="10">
        <v>30383007</v>
      </c>
      <c r="G132" s="175"/>
    </row>
    <row r="133" spans="1:7" x14ac:dyDescent="0.25">
      <c r="A133" s="249"/>
      <c r="B133" s="249"/>
      <c r="C133" s="249"/>
      <c r="D133" s="246"/>
      <c r="E133" s="2" t="s">
        <v>274</v>
      </c>
      <c r="F133" s="10">
        <v>1824806</v>
      </c>
      <c r="G133" s="175"/>
    </row>
    <row r="134" spans="1:7" x14ac:dyDescent="0.25">
      <c r="A134" s="249"/>
      <c r="B134" s="249"/>
      <c r="C134" s="249"/>
      <c r="D134" s="246"/>
      <c r="E134" s="2" t="s">
        <v>279</v>
      </c>
      <c r="F134" s="10">
        <v>1520671</v>
      </c>
      <c r="G134" s="175"/>
    </row>
    <row r="135" spans="1:7" ht="15.75" thickBot="1" x14ac:dyDescent="0.3">
      <c r="A135" s="250"/>
      <c r="B135" s="249"/>
      <c r="C135" s="250"/>
      <c r="D135" s="247"/>
      <c r="E135" s="3" t="s">
        <v>275</v>
      </c>
      <c r="F135" s="12">
        <v>3649610</v>
      </c>
      <c r="G135" s="175"/>
    </row>
    <row r="136" spans="1:7" x14ac:dyDescent="0.25">
      <c r="A136" s="248" t="s">
        <v>416</v>
      </c>
      <c r="B136" s="249"/>
      <c r="C136" s="248" t="s">
        <v>280</v>
      </c>
      <c r="D136" s="245" t="s">
        <v>281</v>
      </c>
      <c r="E136" s="1" t="s">
        <v>282</v>
      </c>
      <c r="F136" s="14">
        <v>22452898</v>
      </c>
      <c r="G136" s="175"/>
    </row>
    <row r="137" spans="1:7" x14ac:dyDescent="0.25">
      <c r="A137" s="249"/>
      <c r="B137" s="249"/>
      <c r="C137" s="249"/>
      <c r="D137" s="246"/>
      <c r="E137" s="2" t="s">
        <v>283</v>
      </c>
      <c r="F137" s="10">
        <v>45018136</v>
      </c>
      <c r="G137" s="175"/>
    </row>
    <row r="138" spans="1:7" x14ac:dyDescent="0.25">
      <c r="A138" s="249"/>
      <c r="B138" s="249"/>
      <c r="C138" s="249"/>
      <c r="D138" s="246"/>
      <c r="E138" s="2" t="s">
        <v>284</v>
      </c>
      <c r="F138" s="10">
        <v>9982902</v>
      </c>
      <c r="G138" s="175"/>
    </row>
    <row r="139" spans="1:7" x14ac:dyDescent="0.25">
      <c r="A139" s="249"/>
      <c r="B139" s="249"/>
      <c r="C139" s="249"/>
      <c r="D139" s="246"/>
      <c r="E139" s="2" t="s">
        <v>285</v>
      </c>
      <c r="F139" s="10">
        <v>9507526</v>
      </c>
      <c r="G139" s="175"/>
    </row>
    <row r="140" spans="1:7" x14ac:dyDescent="0.25">
      <c r="A140" s="249"/>
      <c r="B140" s="249"/>
      <c r="C140" s="249"/>
      <c r="D140" s="246"/>
      <c r="E140" s="2" t="s">
        <v>286</v>
      </c>
      <c r="F140" s="10">
        <v>4753763</v>
      </c>
      <c r="G140" s="175"/>
    </row>
    <row r="141" spans="1:7" ht="15.75" thickBot="1" x14ac:dyDescent="0.3">
      <c r="A141" s="249"/>
      <c r="B141" s="249"/>
      <c r="C141" s="250"/>
      <c r="D141" s="246"/>
      <c r="E141" s="3" t="s">
        <v>287</v>
      </c>
      <c r="F141" s="12">
        <v>1426129</v>
      </c>
      <c r="G141" s="175"/>
    </row>
    <row r="142" spans="1:7" x14ac:dyDescent="0.25">
      <c r="A142" s="249"/>
      <c r="B142" s="249"/>
      <c r="C142" s="248" t="s">
        <v>288</v>
      </c>
      <c r="D142" s="246"/>
      <c r="E142" s="1" t="s">
        <v>282</v>
      </c>
      <c r="F142" s="14">
        <v>7547671</v>
      </c>
      <c r="G142" s="175"/>
    </row>
    <row r="143" spans="1:7" x14ac:dyDescent="0.25">
      <c r="A143" s="249"/>
      <c r="B143" s="249"/>
      <c r="C143" s="249"/>
      <c r="D143" s="246"/>
      <c r="E143" s="2" t="s">
        <v>283</v>
      </c>
      <c r="F143" s="10">
        <v>15133104</v>
      </c>
      <c r="G143" s="175"/>
    </row>
    <row r="144" spans="1:7" x14ac:dyDescent="0.25">
      <c r="A144" s="249"/>
      <c r="B144" s="249"/>
      <c r="C144" s="249"/>
      <c r="D144" s="246"/>
      <c r="E144" s="2" t="s">
        <v>284</v>
      </c>
      <c r="F144" s="10">
        <v>3355810</v>
      </c>
      <c r="G144" s="175"/>
    </row>
    <row r="145" spans="1:7" x14ac:dyDescent="0.25">
      <c r="A145" s="249"/>
      <c r="B145" s="249"/>
      <c r="C145" s="249"/>
      <c r="D145" s="246"/>
      <c r="E145" s="2" t="s">
        <v>285</v>
      </c>
      <c r="F145" s="10">
        <v>3196009</v>
      </c>
      <c r="G145" s="175"/>
    </row>
    <row r="146" spans="1:7" x14ac:dyDescent="0.25">
      <c r="A146" s="249"/>
      <c r="B146" s="249"/>
      <c r="C146" s="249"/>
      <c r="D146" s="246"/>
      <c r="E146" s="2" t="s">
        <v>286</v>
      </c>
      <c r="F146" s="10">
        <v>1598005</v>
      </c>
      <c r="G146" s="175"/>
    </row>
    <row r="147" spans="1:7" ht="15.75" thickBot="1" x14ac:dyDescent="0.3">
      <c r="A147" s="249"/>
      <c r="B147" s="249"/>
      <c r="C147" s="250"/>
      <c r="D147" s="246"/>
      <c r="E147" s="3" t="s">
        <v>287</v>
      </c>
      <c r="F147" s="12">
        <v>479401</v>
      </c>
      <c r="G147" s="175"/>
    </row>
    <row r="148" spans="1:7" ht="15.75" thickBot="1" x14ac:dyDescent="0.3">
      <c r="A148" s="250"/>
      <c r="B148" s="250"/>
      <c r="C148" s="180" t="s">
        <v>289</v>
      </c>
      <c r="D148" s="259"/>
      <c r="E148" s="6" t="s">
        <v>282</v>
      </c>
      <c r="F148" s="18">
        <v>2584000</v>
      </c>
      <c r="G148" s="175"/>
    </row>
    <row r="149" spans="1:7" ht="15" customHeight="1" x14ac:dyDescent="0.25">
      <c r="A149" s="245" t="s">
        <v>290</v>
      </c>
      <c r="B149" s="248" t="s">
        <v>291</v>
      </c>
      <c r="C149" s="248" t="s">
        <v>292</v>
      </c>
      <c r="D149" s="248" t="s">
        <v>293</v>
      </c>
      <c r="E149" s="7" t="s">
        <v>294</v>
      </c>
      <c r="F149" s="8">
        <v>123435798</v>
      </c>
      <c r="G149" s="175"/>
    </row>
    <row r="150" spans="1:7" x14ac:dyDescent="0.25">
      <c r="A150" s="246"/>
      <c r="B150" s="249"/>
      <c r="C150" s="249"/>
      <c r="D150" s="249"/>
      <c r="E150" s="9" t="s">
        <v>295</v>
      </c>
      <c r="F150" s="10">
        <v>18355098</v>
      </c>
      <c r="G150" s="175"/>
    </row>
    <row r="151" spans="1:7" x14ac:dyDescent="0.25">
      <c r="A151" s="246"/>
      <c r="B151" s="249"/>
      <c r="C151" s="249"/>
      <c r="D151" s="249"/>
      <c r="E151" s="9" t="s">
        <v>285</v>
      </c>
      <c r="F151" s="10">
        <v>11429241</v>
      </c>
      <c r="G151" s="175"/>
    </row>
    <row r="152" spans="1:7" x14ac:dyDescent="0.25">
      <c r="A152" s="246"/>
      <c r="B152" s="249"/>
      <c r="C152" s="249"/>
      <c r="D152" s="249"/>
      <c r="E152" s="9" t="s">
        <v>282</v>
      </c>
      <c r="F152" s="10">
        <v>4014526</v>
      </c>
      <c r="G152" s="175"/>
    </row>
    <row r="153" spans="1:7" x14ac:dyDescent="0.25">
      <c r="A153" s="246"/>
      <c r="B153" s="249"/>
      <c r="C153" s="249"/>
      <c r="D153" s="249"/>
      <c r="E153" s="9" t="s">
        <v>296</v>
      </c>
      <c r="F153" s="10">
        <v>457170</v>
      </c>
      <c r="G153" s="175"/>
    </row>
    <row r="154" spans="1:7" x14ac:dyDescent="0.25">
      <c r="A154" s="246"/>
      <c r="B154" s="249"/>
      <c r="C154" s="249"/>
      <c r="D154" s="249"/>
      <c r="E154" s="9" t="s">
        <v>297</v>
      </c>
      <c r="F154" s="10">
        <v>2285848</v>
      </c>
      <c r="G154" s="175"/>
    </row>
    <row r="155" spans="1:7" x14ac:dyDescent="0.25">
      <c r="A155" s="246"/>
      <c r="B155" s="249"/>
      <c r="C155" s="249"/>
      <c r="D155" s="249"/>
      <c r="E155" s="9" t="s">
        <v>298</v>
      </c>
      <c r="F155" s="10">
        <v>100000</v>
      </c>
      <c r="G155" s="175"/>
    </row>
    <row r="156" spans="1:7" ht="15.75" thickBot="1" x14ac:dyDescent="0.3">
      <c r="A156" s="246"/>
      <c r="B156" s="249"/>
      <c r="C156" s="250"/>
      <c r="D156" s="249"/>
      <c r="E156" s="11" t="s">
        <v>287</v>
      </c>
      <c r="F156" s="12">
        <v>13715089</v>
      </c>
      <c r="G156" s="175"/>
    </row>
    <row r="157" spans="1:7" ht="15" customHeight="1" x14ac:dyDescent="0.25">
      <c r="A157" s="246"/>
      <c r="B157" s="249"/>
      <c r="C157" s="248" t="s">
        <v>299</v>
      </c>
      <c r="D157" s="249"/>
      <c r="E157" s="13" t="s">
        <v>300</v>
      </c>
      <c r="F157" s="14">
        <v>27430177</v>
      </c>
      <c r="G157" s="175"/>
    </row>
    <row r="158" spans="1:7" ht="15.75" thickBot="1" x14ac:dyDescent="0.3">
      <c r="A158" s="246"/>
      <c r="B158" s="249"/>
      <c r="C158" s="250"/>
      <c r="D158" s="249"/>
      <c r="E158" s="11" t="s">
        <v>301</v>
      </c>
      <c r="F158" s="12">
        <v>6857544</v>
      </c>
      <c r="G158" s="175"/>
    </row>
    <row r="159" spans="1:7" ht="15" customHeight="1" x14ac:dyDescent="0.25">
      <c r="A159" s="246"/>
      <c r="B159" s="249"/>
      <c r="C159" s="248" t="s">
        <v>302</v>
      </c>
      <c r="D159" s="249"/>
      <c r="E159" s="13" t="s">
        <v>282</v>
      </c>
      <c r="F159" s="14">
        <v>14901129</v>
      </c>
      <c r="G159" s="175"/>
    </row>
    <row r="160" spans="1:7" x14ac:dyDescent="0.25">
      <c r="A160" s="246"/>
      <c r="B160" s="249"/>
      <c r="C160" s="249"/>
      <c r="D160" s="249"/>
      <c r="E160" s="9" t="s">
        <v>284</v>
      </c>
      <c r="F160" s="10">
        <v>1131495</v>
      </c>
      <c r="G160" s="175"/>
    </row>
    <row r="161" spans="1:7" x14ac:dyDescent="0.25">
      <c r="A161" s="246"/>
      <c r="B161" s="249"/>
      <c r="C161" s="249"/>
      <c r="D161" s="249"/>
      <c r="E161" s="9" t="s">
        <v>297</v>
      </c>
      <c r="F161" s="10">
        <v>4343111</v>
      </c>
      <c r="G161" s="175"/>
    </row>
    <row r="162" spans="1:7" ht="15.75" thickBot="1" x14ac:dyDescent="0.3">
      <c r="A162" s="247"/>
      <c r="B162" s="250"/>
      <c r="C162" s="250"/>
      <c r="D162" s="250"/>
      <c r="E162" s="15" t="s">
        <v>298</v>
      </c>
      <c r="F162" s="16">
        <v>128585</v>
      </c>
      <c r="G162" s="175"/>
    </row>
    <row r="163" spans="1:7" ht="15.75" thickBot="1" x14ac:dyDescent="0.3">
      <c r="A163" s="245" t="s">
        <v>303</v>
      </c>
      <c r="B163" s="248" t="s">
        <v>304</v>
      </c>
      <c r="C163" s="181" t="s">
        <v>305</v>
      </c>
      <c r="D163" s="248" t="s">
        <v>306</v>
      </c>
      <c r="E163" s="17" t="s">
        <v>307</v>
      </c>
      <c r="F163" s="18">
        <v>8241688</v>
      </c>
      <c r="G163" s="175"/>
    </row>
    <row r="164" spans="1:7" ht="15.75" thickBot="1" x14ac:dyDescent="0.3">
      <c r="A164" s="246"/>
      <c r="B164" s="249"/>
      <c r="C164" s="181" t="s">
        <v>308</v>
      </c>
      <c r="D164" s="249"/>
      <c r="E164" s="17" t="s">
        <v>309</v>
      </c>
      <c r="F164" s="18">
        <v>2340283</v>
      </c>
      <c r="G164" s="175"/>
    </row>
    <row r="165" spans="1:7" ht="15.75" thickBot="1" x14ac:dyDescent="0.3">
      <c r="A165" s="246"/>
      <c r="B165" s="249"/>
      <c r="C165" s="181" t="s">
        <v>310</v>
      </c>
      <c r="D165" s="249"/>
      <c r="E165" s="17" t="s">
        <v>311</v>
      </c>
      <c r="F165" s="18">
        <v>8435114</v>
      </c>
      <c r="G165" s="175"/>
    </row>
    <row r="166" spans="1:7" ht="15.75" thickBot="1" x14ac:dyDescent="0.3">
      <c r="A166" s="246"/>
      <c r="B166" s="249"/>
      <c r="C166" s="180" t="s">
        <v>312</v>
      </c>
      <c r="D166" s="249"/>
      <c r="E166" s="17" t="s">
        <v>313</v>
      </c>
      <c r="F166" s="18">
        <v>1137307</v>
      </c>
      <c r="G166" s="175"/>
    </row>
    <row r="167" spans="1:7" x14ac:dyDescent="0.25">
      <c r="A167" s="246"/>
      <c r="B167" s="249"/>
      <c r="C167" s="248" t="s">
        <v>314</v>
      </c>
      <c r="D167" s="249"/>
      <c r="E167" s="13" t="s">
        <v>307</v>
      </c>
      <c r="F167" s="14">
        <v>2845800</v>
      </c>
      <c r="G167" s="175"/>
    </row>
    <row r="168" spans="1:7" x14ac:dyDescent="0.25">
      <c r="A168" s="246"/>
      <c r="B168" s="249"/>
      <c r="C168" s="249"/>
      <c r="D168" s="249"/>
      <c r="E168" s="9" t="s">
        <v>309</v>
      </c>
      <c r="F168" s="10">
        <v>2577960</v>
      </c>
      <c r="G168" s="175"/>
    </row>
    <row r="169" spans="1:7" x14ac:dyDescent="0.25">
      <c r="A169" s="246"/>
      <c r="B169" s="249"/>
      <c r="C169" s="249"/>
      <c r="D169" s="249"/>
      <c r="E169" s="9" t="s">
        <v>313</v>
      </c>
      <c r="F169" s="10">
        <v>2679747</v>
      </c>
      <c r="G169" s="175"/>
    </row>
    <row r="170" spans="1:7" ht="15.75" thickBot="1" x14ac:dyDescent="0.3">
      <c r="A170" s="246"/>
      <c r="B170" s="249"/>
      <c r="C170" s="249"/>
      <c r="D170" s="250"/>
      <c r="E170" s="11" t="s">
        <v>311</v>
      </c>
      <c r="F170" s="12">
        <v>8303040</v>
      </c>
      <c r="G170" s="175"/>
    </row>
    <row r="171" spans="1:7" x14ac:dyDescent="0.25">
      <c r="A171" s="246"/>
      <c r="B171" s="249"/>
      <c r="C171" s="260" t="s">
        <v>315</v>
      </c>
      <c r="D171" s="245" t="s">
        <v>316</v>
      </c>
      <c r="E171" s="13" t="s">
        <v>422</v>
      </c>
      <c r="F171" s="14">
        <v>9956279</v>
      </c>
      <c r="G171" s="175"/>
    </row>
    <row r="172" spans="1:7" x14ac:dyDescent="0.25">
      <c r="A172" s="246"/>
      <c r="B172" s="249"/>
      <c r="C172" s="261"/>
      <c r="D172" s="246"/>
      <c r="E172" s="130" t="s">
        <v>317</v>
      </c>
      <c r="F172" s="93">
        <v>9956280</v>
      </c>
      <c r="G172" s="175"/>
    </row>
    <row r="173" spans="1:7" ht="15.75" thickBot="1" x14ac:dyDescent="0.3">
      <c r="A173" s="246"/>
      <c r="B173" s="249"/>
      <c r="C173" s="262"/>
      <c r="D173" s="246"/>
      <c r="E173" s="15" t="s">
        <v>318</v>
      </c>
      <c r="F173" s="16">
        <v>17064</v>
      </c>
      <c r="G173" s="175"/>
    </row>
    <row r="174" spans="1:7" x14ac:dyDescent="0.25">
      <c r="A174" s="246"/>
      <c r="B174" s="249"/>
      <c r="C174" s="260" t="s">
        <v>319</v>
      </c>
      <c r="D174" s="246"/>
      <c r="E174" s="13" t="s">
        <v>422</v>
      </c>
      <c r="F174" s="14">
        <v>1091259</v>
      </c>
      <c r="G174" s="175"/>
    </row>
    <row r="175" spans="1:7" x14ac:dyDescent="0.25">
      <c r="A175" s="246"/>
      <c r="B175" s="249"/>
      <c r="C175" s="261"/>
      <c r="D175" s="246"/>
      <c r="E175" s="130" t="s">
        <v>317</v>
      </c>
      <c r="F175" s="93">
        <v>1091258</v>
      </c>
      <c r="G175" s="175"/>
    </row>
    <row r="176" spans="1:7" ht="15.75" thickBot="1" x14ac:dyDescent="0.3">
      <c r="A176" s="246"/>
      <c r="B176" s="249"/>
      <c r="C176" s="263"/>
      <c r="D176" s="247"/>
      <c r="E176" s="15" t="s">
        <v>318</v>
      </c>
      <c r="F176" s="16">
        <v>10936</v>
      </c>
      <c r="G176" s="175"/>
    </row>
    <row r="177" spans="1:7" x14ac:dyDescent="0.25">
      <c r="A177" s="246"/>
      <c r="B177" s="249"/>
      <c r="C177" s="248" t="s">
        <v>320</v>
      </c>
      <c r="D177" s="245" t="s">
        <v>321</v>
      </c>
      <c r="E177" s="13" t="s">
        <v>322</v>
      </c>
      <c r="F177" s="14">
        <v>38350000</v>
      </c>
      <c r="G177" s="175"/>
    </row>
    <row r="178" spans="1:7" ht="15.75" thickBot="1" x14ac:dyDescent="0.3">
      <c r="A178" s="246"/>
      <c r="B178" s="249"/>
      <c r="C178" s="250"/>
      <c r="D178" s="247"/>
      <c r="E178" s="15" t="s">
        <v>323</v>
      </c>
      <c r="F178" s="16">
        <v>30186073</v>
      </c>
      <c r="G178" s="175"/>
    </row>
    <row r="179" spans="1:7" ht="15.75" thickBot="1" x14ac:dyDescent="0.3">
      <c r="A179" s="246"/>
      <c r="B179" s="249"/>
      <c r="C179" s="181" t="s">
        <v>324</v>
      </c>
      <c r="D179" s="245" t="s">
        <v>325</v>
      </c>
      <c r="E179" s="17" t="s">
        <v>326</v>
      </c>
      <c r="F179" s="18">
        <v>63519000</v>
      </c>
      <c r="G179" s="175"/>
    </row>
    <row r="180" spans="1:7" ht="15.75" thickBot="1" x14ac:dyDescent="0.3">
      <c r="A180" s="247"/>
      <c r="B180" s="250"/>
      <c r="C180" s="181" t="s">
        <v>327</v>
      </c>
      <c r="D180" s="247"/>
      <c r="E180" s="17" t="s">
        <v>328</v>
      </c>
      <c r="F180" s="18">
        <v>44783988</v>
      </c>
      <c r="G180" s="175"/>
    </row>
    <row r="181" spans="1:7" x14ac:dyDescent="0.25">
      <c r="A181" s="248" t="s">
        <v>329</v>
      </c>
      <c r="B181" s="248" t="s">
        <v>304</v>
      </c>
      <c r="C181" s="248" t="s">
        <v>330</v>
      </c>
      <c r="D181" s="248" t="s">
        <v>331</v>
      </c>
      <c r="E181" s="13" t="s">
        <v>332</v>
      </c>
      <c r="F181" s="14">
        <v>1000000</v>
      </c>
      <c r="G181" s="175"/>
    </row>
    <row r="182" spans="1:7" ht="15.75" thickBot="1" x14ac:dyDescent="0.3">
      <c r="A182" s="249"/>
      <c r="B182" s="249"/>
      <c r="C182" s="249"/>
      <c r="D182" s="249"/>
      <c r="E182" s="11" t="s">
        <v>333</v>
      </c>
      <c r="F182" s="12">
        <v>26772375</v>
      </c>
      <c r="G182" s="175"/>
    </row>
    <row r="183" spans="1:7" x14ac:dyDescent="0.25">
      <c r="A183" s="249"/>
      <c r="B183" s="249"/>
      <c r="C183" s="248" t="s">
        <v>334</v>
      </c>
      <c r="D183" s="249"/>
      <c r="E183" s="13" t="s">
        <v>335</v>
      </c>
      <c r="F183" s="14">
        <v>15650332</v>
      </c>
      <c r="G183" s="175"/>
    </row>
    <row r="184" spans="1:7" ht="15.75" thickBot="1" x14ac:dyDescent="0.3">
      <c r="A184" s="249"/>
      <c r="B184" s="249"/>
      <c r="C184" s="250"/>
      <c r="D184" s="250"/>
      <c r="E184" s="15" t="s">
        <v>333</v>
      </c>
      <c r="F184" s="16">
        <v>1559108</v>
      </c>
      <c r="G184" s="175"/>
    </row>
    <row r="185" spans="1:7" x14ac:dyDescent="0.25">
      <c r="A185" s="249"/>
      <c r="B185" s="249"/>
      <c r="C185" s="269" t="s">
        <v>336</v>
      </c>
      <c r="D185" s="245" t="s">
        <v>424</v>
      </c>
      <c r="E185" s="13" t="s">
        <v>337</v>
      </c>
      <c r="F185" s="14">
        <v>9946800</v>
      </c>
      <c r="G185" s="175"/>
    </row>
    <row r="186" spans="1:7" ht="15.75" thickBot="1" x14ac:dyDescent="0.3">
      <c r="A186" s="249"/>
      <c r="B186" s="249"/>
      <c r="C186" s="259"/>
      <c r="D186" s="247"/>
      <c r="E186" s="15" t="s">
        <v>338</v>
      </c>
      <c r="F186" s="16">
        <v>2993200</v>
      </c>
      <c r="G186" s="175"/>
    </row>
    <row r="187" spans="1:7" x14ac:dyDescent="0.25">
      <c r="A187" s="249"/>
      <c r="B187" s="249"/>
      <c r="C187" s="269" t="s">
        <v>339</v>
      </c>
      <c r="D187" s="245" t="s">
        <v>340</v>
      </c>
      <c r="E187" s="13" t="s">
        <v>332</v>
      </c>
      <c r="F187" s="14">
        <v>950000</v>
      </c>
      <c r="G187" s="175"/>
    </row>
    <row r="188" spans="1:7" ht="15.75" thickBot="1" x14ac:dyDescent="0.3">
      <c r="A188" s="249"/>
      <c r="B188" s="249"/>
      <c r="C188" s="259"/>
      <c r="D188" s="247"/>
      <c r="E188" s="15" t="s">
        <v>341</v>
      </c>
      <c r="F188" s="16">
        <v>1270000</v>
      </c>
      <c r="G188" s="175"/>
    </row>
    <row r="189" spans="1:7" ht="15.75" thickBot="1" x14ac:dyDescent="0.3">
      <c r="A189" s="249"/>
      <c r="B189" s="249"/>
      <c r="C189" s="183" t="s">
        <v>342</v>
      </c>
      <c r="D189" s="245" t="s">
        <v>343</v>
      </c>
      <c r="E189" s="130" t="s">
        <v>344</v>
      </c>
      <c r="F189" s="93">
        <v>107087031</v>
      </c>
      <c r="G189" s="175"/>
    </row>
    <row r="190" spans="1:7" x14ac:dyDescent="0.25">
      <c r="A190" s="249"/>
      <c r="B190" s="249"/>
      <c r="C190" s="245" t="s">
        <v>345</v>
      </c>
      <c r="D190" s="246"/>
      <c r="E190" s="13" t="s">
        <v>344</v>
      </c>
      <c r="F190" s="14">
        <v>25813163</v>
      </c>
      <c r="G190" s="175"/>
    </row>
    <row r="191" spans="1:7" ht="15.75" thickBot="1" x14ac:dyDescent="0.3">
      <c r="A191" s="249"/>
      <c r="B191" s="249"/>
      <c r="C191" s="247"/>
      <c r="D191" s="246"/>
      <c r="E191" s="15" t="s">
        <v>346</v>
      </c>
      <c r="F191" s="16">
        <v>34666653</v>
      </c>
      <c r="G191" s="175"/>
    </row>
    <row r="192" spans="1:7" x14ac:dyDescent="0.25">
      <c r="A192" s="249"/>
      <c r="B192" s="249"/>
      <c r="C192" s="245" t="s">
        <v>347</v>
      </c>
      <c r="D192" s="246"/>
      <c r="E192" s="13" t="s">
        <v>344</v>
      </c>
      <c r="F192" s="14">
        <v>2603795</v>
      </c>
      <c r="G192" s="175"/>
    </row>
    <row r="193" spans="1:7" ht="15.75" thickBot="1" x14ac:dyDescent="0.3">
      <c r="A193" s="249"/>
      <c r="B193" s="249"/>
      <c r="C193" s="247"/>
      <c r="D193" s="247"/>
      <c r="E193" s="15" t="s">
        <v>346</v>
      </c>
      <c r="F193" s="16">
        <v>4041205</v>
      </c>
      <c r="G193" s="175"/>
    </row>
    <row r="194" spans="1:7" ht="15.75" thickBot="1" x14ac:dyDescent="0.3">
      <c r="A194" s="249"/>
      <c r="B194" s="249"/>
      <c r="C194" s="184" t="s">
        <v>348</v>
      </c>
      <c r="D194" s="245" t="s">
        <v>349</v>
      </c>
      <c r="E194" s="17" t="s">
        <v>350</v>
      </c>
      <c r="F194" s="18">
        <v>23024964</v>
      </c>
      <c r="G194" s="175"/>
    </row>
    <row r="195" spans="1:7" ht="15.75" thickBot="1" x14ac:dyDescent="0.3">
      <c r="A195" s="250"/>
      <c r="B195" s="249"/>
      <c r="C195" s="183" t="s">
        <v>351</v>
      </c>
      <c r="D195" s="247"/>
      <c r="E195" s="17" t="s">
        <v>350</v>
      </c>
      <c r="F195" s="18">
        <v>9173490</v>
      </c>
      <c r="G195" s="175"/>
    </row>
    <row r="196" spans="1:7" x14ac:dyDescent="0.25">
      <c r="A196" s="245" t="s">
        <v>352</v>
      </c>
      <c r="B196" s="249"/>
      <c r="C196" s="245" t="s">
        <v>353</v>
      </c>
      <c r="D196" s="245" t="s">
        <v>354</v>
      </c>
      <c r="E196" s="13" t="s">
        <v>355</v>
      </c>
      <c r="F196" s="14">
        <v>55563036</v>
      </c>
      <c r="G196" s="175"/>
    </row>
    <row r="197" spans="1:7" x14ac:dyDescent="0.25">
      <c r="A197" s="246"/>
      <c r="B197" s="249"/>
      <c r="C197" s="246"/>
      <c r="D197" s="246"/>
      <c r="E197" s="9" t="s">
        <v>356</v>
      </c>
      <c r="F197" s="10">
        <v>24606692</v>
      </c>
      <c r="G197" s="175"/>
    </row>
    <row r="198" spans="1:7" ht="15.75" thickBot="1" x14ac:dyDescent="0.3">
      <c r="A198" s="246"/>
      <c r="B198" s="249"/>
      <c r="C198" s="247"/>
      <c r="D198" s="246"/>
      <c r="E198" s="15" t="s">
        <v>357</v>
      </c>
      <c r="F198" s="16">
        <v>31229327</v>
      </c>
      <c r="G198" s="175"/>
    </row>
    <row r="199" spans="1:7" x14ac:dyDescent="0.25">
      <c r="A199" s="246"/>
      <c r="B199" s="249"/>
      <c r="C199" s="245" t="s">
        <v>358</v>
      </c>
      <c r="D199" s="246"/>
      <c r="E199" s="7" t="s">
        <v>355</v>
      </c>
      <c r="F199" s="8">
        <v>16995169</v>
      </c>
      <c r="G199" s="175"/>
    </row>
    <row r="200" spans="1:7" ht="15.75" thickBot="1" x14ac:dyDescent="0.3">
      <c r="A200" s="246"/>
      <c r="B200" s="249"/>
      <c r="C200" s="247"/>
      <c r="D200" s="247"/>
      <c r="E200" s="11" t="s">
        <v>356</v>
      </c>
      <c r="F200" s="12">
        <v>1000000</v>
      </c>
      <c r="G200" s="175"/>
    </row>
    <row r="201" spans="1:7" x14ac:dyDescent="0.25">
      <c r="A201" s="246"/>
      <c r="B201" s="249"/>
      <c r="C201" s="248" t="s">
        <v>359</v>
      </c>
      <c r="D201" s="269" t="s">
        <v>360</v>
      </c>
      <c r="E201" s="13" t="s">
        <v>361</v>
      </c>
      <c r="F201" s="14">
        <v>5645285</v>
      </c>
      <c r="G201" s="175"/>
    </row>
    <row r="202" spans="1:7" x14ac:dyDescent="0.25">
      <c r="A202" s="246"/>
      <c r="B202" s="249"/>
      <c r="C202" s="249"/>
      <c r="D202" s="261"/>
      <c r="E202" s="9" t="s">
        <v>362</v>
      </c>
      <c r="F202" s="10">
        <v>9735000</v>
      </c>
      <c r="G202" s="175"/>
    </row>
    <row r="203" spans="1:7" ht="15.75" thickBot="1" x14ac:dyDescent="0.3">
      <c r="A203" s="246"/>
      <c r="B203" s="249"/>
      <c r="C203" s="250"/>
      <c r="D203" s="259"/>
      <c r="E203" s="28" t="s">
        <v>363</v>
      </c>
      <c r="F203" s="29">
        <v>406762</v>
      </c>
      <c r="G203" s="175"/>
    </row>
    <row r="204" spans="1:7" ht="15.75" thickBot="1" x14ac:dyDescent="0.3">
      <c r="A204" s="246"/>
      <c r="B204" s="249"/>
      <c r="C204" s="183" t="s">
        <v>364</v>
      </c>
      <c r="D204" s="183" t="s">
        <v>365</v>
      </c>
      <c r="E204" s="17" t="s">
        <v>366</v>
      </c>
      <c r="F204" s="18">
        <v>4817000</v>
      </c>
      <c r="G204" s="175"/>
    </row>
    <row r="205" spans="1:7" x14ac:dyDescent="0.25">
      <c r="A205" s="246"/>
      <c r="B205" s="249"/>
      <c r="C205" s="245" t="s">
        <v>367</v>
      </c>
      <c r="D205" s="245" t="s">
        <v>368</v>
      </c>
      <c r="E205" s="185" t="s">
        <v>362</v>
      </c>
      <c r="F205" s="94">
        <v>796500</v>
      </c>
      <c r="G205" s="175"/>
    </row>
    <row r="206" spans="1:7" x14ac:dyDescent="0.25">
      <c r="A206" s="246"/>
      <c r="B206" s="249"/>
      <c r="C206" s="246"/>
      <c r="D206" s="246"/>
      <c r="E206" s="9" t="s">
        <v>369</v>
      </c>
      <c r="F206" s="10">
        <v>10620000</v>
      </c>
      <c r="G206" s="175"/>
    </row>
    <row r="207" spans="1:7" ht="15.75" thickBot="1" x14ac:dyDescent="0.3">
      <c r="A207" s="246"/>
      <c r="B207" s="249"/>
      <c r="C207" s="247"/>
      <c r="D207" s="246"/>
      <c r="E207" s="186" t="s">
        <v>370</v>
      </c>
      <c r="F207" s="16">
        <v>3982500</v>
      </c>
      <c r="G207" s="175"/>
    </row>
    <row r="208" spans="1:7" x14ac:dyDescent="0.25">
      <c r="A208" s="246"/>
      <c r="B208" s="249"/>
      <c r="C208" s="245" t="s">
        <v>371</v>
      </c>
      <c r="D208" s="246"/>
      <c r="E208" s="185" t="s">
        <v>362</v>
      </c>
      <c r="F208" s="94">
        <v>19429050</v>
      </c>
      <c r="G208" s="175"/>
    </row>
    <row r="209" spans="1:7" x14ac:dyDescent="0.25">
      <c r="A209" s="246"/>
      <c r="B209" s="249"/>
      <c r="C209" s="246"/>
      <c r="D209" s="246"/>
      <c r="E209" s="9" t="s">
        <v>369</v>
      </c>
      <c r="F209" s="10">
        <v>3155000</v>
      </c>
      <c r="G209" s="175"/>
    </row>
    <row r="210" spans="1:7" ht="15.75" thickBot="1" x14ac:dyDescent="0.3">
      <c r="A210" s="246"/>
      <c r="B210" s="249"/>
      <c r="C210" s="246"/>
      <c r="D210" s="246"/>
      <c r="E210" s="186" t="s">
        <v>370</v>
      </c>
      <c r="F210" s="16">
        <v>12934950</v>
      </c>
      <c r="G210" s="175"/>
    </row>
    <row r="211" spans="1:7" x14ac:dyDescent="0.25">
      <c r="A211" s="246"/>
      <c r="B211" s="249"/>
      <c r="C211" s="245" t="s">
        <v>372</v>
      </c>
      <c r="D211" s="246"/>
      <c r="E211" s="13" t="s">
        <v>362</v>
      </c>
      <c r="F211" s="94">
        <v>1944750</v>
      </c>
      <c r="G211" s="175"/>
    </row>
    <row r="212" spans="1:7" ht="15.75" thickBot="1" x14ac:dyDescent="0.3">
      <c r="A212" s="246"/>
      <c r="B212" s="249"/>
      <c r="C212" s="246"/>
      <c r="D212" s="247"/>
      <c r="E212" s="15" t="s">
        <v>370</v>
      </c>
      <c r="F212" s="16">
        <v>11020250</v>
      </c>
      <c r="G212" s="175"/>
    </row>
    <row r="213" spans="1:7" ht="15.75" thickBot="1" x14ac:dyDescent="0.3">
      <c r="A213" s="247"/>
      <c r="B213" s="249"/>
      <c r="C213" s="181" t="s">
        <v>412</v>
      </c>
      <c r="D213" s="179" t="s">
        <v>413</v>
      </c>
      <c r="E213" s="130" t="s">
        <v>356</v>
      </c>
      <c r="F213" s="93">
        <v>9585394</v>
      </c>
      <c r="G213" s="175"/>
    </row>
    <row r="214" spans="1:7" x14ac:dyDescent="0.25">
      <c r="A214" s="245" t="s">
        <v>373</v>
      </c>
      <c r="B214" s="249"/>
      <c r="C214" s="269" t="s">
        <v>374</v>
      </c>
      <c r="D214" s="245" t="s">
        <v>375</v>
      </c>
      <c r="E214" s="13" t="s">
        <v>376</v>
      </c>
      <c r="F214" s="94">
        <v>29712656</v>
      </c>
      <c r="G214" s="175"/>
    </row>
    <row r="215" spans="1:7" ht="15.75" thickBot="1" x14ac:dyDescent="0.3">
      <c r="A215" s="246"/>
      <c r="B215" s="249"/>
      <c r="C215" s="261"/>
      <c r="D215" s="247"/>
      <c r="E215" s="15" t="s">
        <v>377</v>
      </c>
      <c r="F215" s="16">
        <v>1550000</v>
      </c>
      <c r="G215" s="175"/>
    </row>
    <row r="216" spans="1:7" ht="15.75" thickBot="1" x14ac:dyDescent="0.3">
      <c r="A216" s="246"/>
      <c r="B216" s="249"/>
      <c r="C216" s="187" t="s">
        <v>378</v>
      </c>
      <c r="D216" s="269" t="s">
        <v>379</v>
      </c>
      <c r="E216" s="185" t="s">
        <v>380</v>
      </c>
      <c r="F216" s="94">
        <v>19289040</v>
      </c>
      <c r="G216" s="175"/>
    </row>
    <row r="217" spans="1:7" ht="15.75" thickBot="1" x14ac:dyDescent="0.3">
      <c r="A217" s="246"/>
      <c r="B217" s="249"/>
      <c r="C217" s="182" t="s">
        <v>381</v>
      </c>
      <c r="D217" s="261"/>
      <c r="E217" s="17" t="s">
        <v>376</v>
      </c>
      <c r="F217" s="18">
        <v>39290440</v>
      </c>
      <c r="G217" s="175"/>
    </row>
    <row r="218" spans="1:7" ht="15.75" thickBot="1" x14ac:dyDescent="0.3">
      <c r="A218" s="246"/>
      <c r="B218" s="249"/>
      <c r="C218" s="178" t="s">
        <v>382</v>
      </c>
      <c r="D218" s="261"/>
      <c r="E218" s="17" t="s">
        <v>376</v>
      </c>
      <c r="F218" s="18">
        <v>32113580</v>
      </c>
      <c r="G218" s="175"/>
    </row>
    <row r="219" spans="1:7" x14ac:dyDescent="0.25">
      <c r="A219" s="246"/>
      <c r="B219" s="249"/>
      <c r="C219" s="270" t="s">
        <v>383</v>
      </c>
      <c r="D219" s="261"/>
      <c r="E219" s="7" t="s">
        <v>380</v>
      </c>
      <c r="F219" s="8">
        <v>5601000</v>
      </c>
      <c r="G219" s="175"/>
    </row>
    <row r="220" spans="1:7" ht="15.75" thickBot="1" x14ac:dyDescent="0.3">
      <c r="A220" s="246"/>
      <c r="B220" s="249"/>
      <c r="C220" s="271"/>
      <c r="D220" s="259"/>
      <c r="E220" s="15" t="s">
        <v>376</v>
      </c>
      <c r="F220" s="16">
        <v>9904000</v>
      </c>
      <c r="G220" s="175"/>
    </row>
    <row r="221" spans="1:7" ht="15.75" thickBot="1" x14ac:dyDescent="0.3">
      <c r="A221" s="246"/>
      <c r="B221" s="249"/>
      <c r="C221" s="181" t="s">
        <v>384</v>
      </c>
      <c r="D221" s="181" t="s">
        <v>385</v>
      </c>
      <c r="E221" s="185" t="s">
        <v>377</v>
      </c>
      <c r="F221" s="94">
        <v>46475460</v>
      </c>
      <c r="G221" s="175"/>
    </row>
    <row r="222" spans="1:7" ht="15.75" thickBot="1" x14ac:dyDescent="0.3">
      <c r="A222" s="247"/>
      <c r="B222" s="250"/>
      <c r="C222" s="181" t="s">
        <v>419</v>
      </c>
      <c r="D222" s="182" t="s">
        <v>379</v>
      </c>
      <c r="E222" s="185" t="s">
        <v>376</v>
      </c>
      <c r="F222" s="94">
        <v>1363824</v>
      </c>
      <c r="G222" s="175"/>
    </row>
    <row r="223" spans="1:7" x14ac:dyDescent="0.25">
      <c r="A223" s="248" t="s">
        <v>386</v>
      </c>
      <c r="B223" s="248" t="s">
        <v>387</v>
      </c>
      <c r="C223" s="245" t="s">
        <v>388</v>
      </c>
      <c r="D223" s="269" t="s">
        <v>389</v>
      </c>
      <c r="E223" s="13" t="s">
        <v>252</v>
      </c>
      <c r="F223" s="14">
        <v>17982204</v>
      </c>
      <c r="G223" s="175"/>
    </row>
    <row r="224" spans="1:7" x14ac:dyDescent="0.25">
      <c r="A224" s="249"/>
      <c r="B224" s="249"/>
      <c r="C224" s="246"/>
      <c r="D224" s="261"/>
      <c r="E224" s="9">
        <v>127</v>
      </c>
      <c r="F224" s="10">
        <v>17982204</v>
      </c>
      <c r="G224" s="175"/>
    </row>
    <row r="225" spans="1:7" x14ac:dyDescent="0.25">
      <c r="A225" s="249"/>
      <c r="B225" s="249"/>
      <c r="C225" s="246"/>
      <c r="D225" s="261"/>
      <c r="E225" s="9">
        <v>165</v>
      </c>
      <c r="F225" s="10">
        <v>18552204</v>
      </c>
      <c r="G225" s="175"/>
    </row>
    <row r="226" spans="1:7" x14ac:dyDescent="0.25">
      <c r="A226" s="249"/>
      <c r="B226" s="249"/>
      <c r="C226" s="246"/>
      <c r="D226" s="261"/>
      <c r="E226" s="9">
        <v>166</v>
      </c>
      <c r="F226" s="10">
        <v>17435257</v>
      </c>
      <c r="G226" s="175"/>
    </row>
    <row r="227" spans="1:7" x14ac:dyDescent="0.25">
      <c r="A227" s="249"/>
      <c r="B227" s="249"/>
      <c r="C227" s="246"/>
      <c r="D227" s="261"/>
      <c r="E227" s="9">
        <v>167</v>
      </c>
      <c r="F227" s="10">
        <v>4410000</v>
      </c>
      <c r="G227" s="175"/>
    </row>
    <row r="228" spans="1:7" x14ac:dyDescent="0.25">
      <c r="A228" s="249"/>
      <c r="B228" s="249"/>
      <c r="C228" s="246"/>
      <c r="D228" s="261"/>
      <c r="E228" s="9">
        <v>168</v>
      </c>
      <c r="F228" s="10">
        <v>5832106</v>
      </c>
      <c r="G228" s="175"/>
    </row>
    <row r="229" spans="1:7" ht="15.75" thickBot="1" x14ac:dyDescent="0.3">
      <c r="A229" s="249"/>
      <c r="B229" s="249"/>
      <c r="C229" s="247"/>
      <c r="D229" s="261"/>
      <c r="E229" s="11">
        <v>172</v>
      </c>
      <c r="F229" s="12">
        <v>1697836</v>
      </c>
      <c r="G229" s="175"/>
    </row>
    <row r="230" spans="1:7" x14ac:dyDescent="0.25">
      <c r="A230" s="249"/>
      <c r="B230" s="249"/>
      <c r="C230" s="245" t="s">
        <v>390</v>
      </c>
      <c r="D230" s="261"/>
      <c r="E230" s="13" t="s">
        <v>391</v>
      </c>
      <c r="F230" s="14">
        <v>1917240</v>
      </c>
      <c r="G230" s="175"/>
    </row>
    <row r="231" spans="1:7" x14ac:dyDescent="0.25">
      <c r="A231" s="249"/>
      <c r="B231" s="249"/>
      <c r="C231" s="246"/>
      <c r="D231" s="261"/>
      <c r="E231" s="9" t="s">
        <v>322</v>
      </c>
      <c r="F231" s="10">
        <v>500000</v>
      </c>
      <c r="G231" s="175"/>
    </row>
    <row r="232" spans="1:7" x14ac:dyDescent="0.25">
      <c r="A232" s="249"/>
      <c r="B232" s="249"/>
      <c r="C232" s="246"/>
      <c r="D232" s="261"/>
      <c r="E232" s="9" t="s">
        <v>328</v>
      </c>
      <c r="F232" s="10">
        <v>12102370</v>
      </c>
      <c r="G232" s="175"/>
    </row>
    <row r="233" spans="1:7" x14ac:dyDescent="0.25">
      <c r="A233" s="249"/>
      <c r="B233" s="249"/>
      <c r="C233" s="246"/>
      <c r="D233" s="261"/>
      <c r="E233" s="9" t="s">
        <v>392</v>
      </c>
      <c r="F233" s="10">
        <v>7647047</v>
      </c>
      <c r="G233" s="175"/>
    </row>
    <row r="234" spans="1:7" x14ac:dyDescent="0.25">
      <c r="A234" s="249"/>
      <c r="B234" s="249"/>
      <c r="C234" s="246"/>
      <c r="D234" s="261"/>
      <c r="E234" s="9" t="s">
        <v>393</v>
      </c>
      <c r="F234" s="10">
        <v>4594124</v>
      </c>
      <c r="G234" s="175"/>
    </row>
    <row r="235" spans="1:7" ht="15.75" thickBot="1" x14ac:dyDescent="0.3">
      <c r="A235" s="249"/>
      <c r="B235" s="249"/>
      <c r="C235" s="247"/>
      <c r="D235" s="261"/>
      <c r="E235" s="11" t="s">
        <v>394</v>
      </c>
      <c r="F235" s="12">
        <v>224104</v>
      </c>
      <c r="G235" s="175"/>
    </row>
    <row r="236" spans="1:7" x14ac:dyDescent="0.25">
      <c r="A236" s="249"/>
      <c r="B236" s="249"/>
      <c r="C236" s="245" t="s">
        <v>395</v>
      </c>
      <c r="D236" s="261"/>
      <c r="E236" s="13" t="s">
        <v>326</v>
      </c>
      <c r="F236" s="14">
        <v>12271460</v>
      </c>
      <c r="G236" s="175"/>
    </row>
    <row r="237" spans="1:7" ht="15.75" thickBot="1" x14ac:dyDescent="0.3">
      <c r="A237" s="249"/>
      <c r="B237" s="249"/>
      <c r="C237" s="247"/>
      <c r="D237" s="259"/>
      <c r="E237" s="15" t="s">
        <v>394</v>
      </c>
      <c r="F237" s="16">
        <v>366155</v>
      </c>
      <c r="G237" s="175"/>
    </row>
    <row r="238" spans="1:7" x14ac:dyDescent="0.25">
      <c r="A238" s="249"/>
      <c r="B238" s="249"/>
      <c r="C238" s="248" t="s">
        <v>396</v>
      </c>
      <c r="D238" s="268" t="s">
        <v>397</v>
      </c>
      <c r="E238" s="13" t="s">
        <v>252</v>
      </c>
      <c r="F238" s="14">
        <v>10584499</v>
      </c>
      <c r="G238" s="175"/>
    </row>
    <row r="239" spans="1:7" x14ac:dyDescent="0.25">
      <c r="A239" s="249"/>
      <c r="B239" s="249"/>
      <c r="C239" s="249"/>
      <c r="D239" s="252"/>
      <c r="E239" s="9" t="s">
        <v>318</v>
      </c>
      <c r="F239" s="10">
        <v>6132808</v>
      </c>
      <c r="G239" s="175"/>
    </row>
    <row r="240" spans="1:7" x14ac:dyDescent="0.25">
      <c r="A240" s="249"/>
      <c r="B240" s="249"/>
      <c r="C240" s="249"/>
      <c r="D240" s="252"/>
      <c r="E240" s="9" t="s">
        <v>328</v>
      </c>
      <c r="F240" s="10">
        <v>9825614</v>
      </c>
      <c r="G240" s="175"/>
    </row>
    <row r="241" spans="1:7" x14ac:dyDescent="0.25">
      <c r="A241" s="249"/>
      <c r="B241" s="249"/>
      <c r="C241" s="249"/>
      <c r="D241" s="252"/>
      <c r="E241" s="9" t="s">
        <v>326</v>
      </c>
      <c r="F241" s="10">
        <v>9245614</v>
      </c>
      <c r="G241" s="175"/>
    </row>
    <row r="242" spans="1:7" x14ac:dyDescent="0.25">
      <c r="A242" s="249"/>
      <c r="B242" s="249"/>
      <c r="C242" s="249"/>
      <c r="D242" s="252"/>
      <c r="E242" s="9" t="s">
        <v>393</v>
      </c>
      <c r="F242" s="10">
        <v>7619210</v>
      </c>
      <c r="G242" s="175"/>
    </row>
    <row r="243" spans="1:7" x14ac:dyDescent="0.25">
      <c r="A243" s="249"/>
      <c r="B243" s="249"/>
      <c r="C243" s="249"/>
      <c r="D243" s="252"/>
      <c r="E243" s="9" t="s">
        <v>392</v>
      </c>
      <c r="F243" s="10">
        <v>2334825</v>
      </c>
      <c r="G243" s="175"/>
    </row>
    <row r="244" spans="1:7" ht="15.75" thickBot="1" x14ac:dyDescent="0.3">
      <c r="A244" s="249"/>
      <c r="B244" s="249"/>
      <c r="C244" s="249"/>
      <c r="D244" s="252"/>
      <c r="E244" s="11" t="s">
        <v>394</v>
      </c>
      <c r="F244" s="12">
        <v>953930</v>
      </c>
      <c r="G244" s="175"/>
    </row>
    <row r="245" spans="1:7" x14ac:dyDescent="0.25">
      <c r="A245" s="249"/>
      <c r="B245" s="249"/>
      <c r="C245" s="248" t="s">
        <v>398</v>
      </c>
      <c r="D245" s="252"/>
      <c r="E245" s="13" t="s">
        <v>391</v>
      </c>
      <c r="F245" s="14">
        <v>3412500</v>
      </c>
      <c r="G245" s="175"/>
    </row>
    <row r="246" spans="1:7" x14ac:dyDescent="0.25">
      <c r="A246" s="249"/>
      <c r="B246" s="249"/>
      <c r="C246" s="249"/>
      <c r="D246" s="252"/>
      <c r="E246" s="9" t="s">
        <v>322</v>
      </c>
      <c r="F246" s="10">
        <v>500000</v>
      </c>
      <c r="G246" s="175"/>
    </row>
    <row r="247" spans="1:7" x14ac:dyDescent="0.25">
      <c r="A247" s="249"/>
      <c r="B247" s="249"/>
      <c r="C247" s="249"/>
      <c r="D247" s="252"/>
      <c r="E247" s="9" t="s">
        <v>328</v>
      </c>
      <c r="F247" s="10">
        <v>11562240</v>
      </c>
      <c r="G247" s="175"/>
    </row>
    <row r="248" spans="1:7" x14ac:dyDescent="0.25">
      <c r="A248" s="249"/>
      <c r="B248" s="249"/>
      <c r="C248" s="249"/>
      <c r="D248" s="252"/>
      <c r="E248" s="9" t="s">
        <v>393</v>
      </c>
      <c r="F248" s="10">
        <v>8296680</v>
      </c>
      <c r="G248" s="175"/>
    </row>
    <row r="249" spans="1:7" x14ac:dyDescent="0.25">
      <c r="A249" s="249"/>
      <c r="B249" s="249"/>
      <c r="C249" s="249"/>
      <c r="D249" s="252"/>
      <c r="E249" s="9" t="s">
        <v>392</v>
      </c>
      <c r="F249" s="10">
        <v>15565500</v>
      </c>
      <c r="G249" s="175"/>
    </row>
    <row r="250" spans="1:7" ht="15.75" thickBot="1" x14ac:dyDescent="0.3">
      <c r="A250" s="249"/>
      <c r="B250" s="249"/>
      <c r="C250" s="249"/>
      <c r="D250" s="252"/>
      <c r="E250" s="11" t="s">
        <v>394</v>
      </c>
      <c r="F250" s="12">
        <v>395080</v>
      </c>
      <c r="G250" s="175"/>
    </row>
    <row r="251" spans="1:7" x14ac:dyDescent="0.25">
      <c r="A251" s="249"/>
      <c r="B251" s="249"/>
      <c r="C251" s="248" t="s">
        <v>399</v>
      </c>
      <c r="D251" s="252"/>
      <c r="E251" s="13" t="s">
        <v>326</v>
      </c>
      <c r="F251" s="14">
        <v>20338920</v>
      </c>
      <c r="G251" s="175"/>
    </row>
    <row r="252" spans="1:7" ht="15.75" thickBot="1" x14ac:dyDescent="0.3">
      <c r="A252" s="250"/>
      <c r="B252" s="250"/>
      <c r="C252" s="249"/>
      <c r="D252" s="252"/>
      <c r="E252" s="11" t="s">
        <v>394</v>
      </c>
      <c r="F252" s="12">
        <v>415080</v>
      </c>
      <c r="G252" s="175"/>
    </row>
    <row r="253" spans="1:7" x14ac:dyDescent="0.25">
      <c r="A253" s="245" t="s">
        <v>400</v>
      </c>
      <c r="B253" s="245" t="s">
        <v>170</v>
      </c>
      <c r="C253" s="248" t="s">
        <v>401</v>
      </c>
      <c r="D253" s="268" t="s">
        <v>402</v>
      </c>
      <c r="E253" s="13" t="s">
        <v>403</v>
      </c>
      <c r="F253" s="14">
        <v>1870000</v>
      </c>
      <c r="G253" s="175"/>
    </row>
    <row r="254" spans="1:7" x14ac:dyDescent="0.25">
      <c r="A254" s="246"/>
      <c r="B254" s="246"/>
      <c r="C254" s="249"/>
      <c r="D254" s="252"/>
      <c r="E254" s="9" t="s">
        <v>404</v>
      </c>
      <c r="F254" s="10">
        <v>25492805</v>
      </c>
      <c r="G254" s="175"/>
    </row>
    <row r="255" spans="1:7" x14ac:dyDescent="0.25">
      <c r="A255" s="246"/>
      <c r="B255" s="246"/>
      <c r="C255" s="249"/>
      <c r="D255" s="252"/>
      <c r="E255" s="9" t="s">
        <v>405</v>
      </c>
      <c r="F255" s="10">
        <v>447061</v>
      </c>
      <c r="G255" s="175"/>
    </row>
    <row r="256" spans="1:7" ht="15.75" thickBot="1" x14ac:dyDescent="0.3">
      <c r="A256" s="264"/>
      <c r="B256" s="264"/>
      <c r="C256" s="250"/>
      <c r="D256" s="253"/>
      <c r="E256" s="11" t="s">
        <v>406</v>
      </c>
      <c r="F256" s="12">
        <v>713073</v>
      </c>
      <c r="G256" s="175"/>
    </row>
    <row r="257" spans="1:7" x14ac:dyDescent="0.25">
      <c r="A257" s="245" t="s">
        <v>407</v>
      </c>
      <c r="B257" s="245" t="s">
        <v>170</v>
      </c>
      <c r="C257" s="265" t="s">
        <v>408</v>
      </c>
      <c r="D257" s="268" t="s">
        <v>402</v>
      </c>
      <c r="E257" s="13" t="s">
        <v>403</v>
      </c>
      <c r="F257" s="14">
        <v>4209895</v>
      </c>
      <c r="G257" s="175"/>
    </row>
    <row r="258" spans="1:7" x14ac:dyDescent="0.25">
      <c r="A258" s="246"/>
      <c r="B258" s="246"/>
      <c r="C258" s="266"/>
      <c r="D258" s="252"/>
      <c r="E258" s="9" t="s">
        <v>404</v>
      </c>
      <c r="F258" s="10">
        <v>62479683</v>
      </c>
      <c r="G258" s="175"/>
    </row>
    <row r="259" spans="1:7" x14ac:dyDescent="0.25">
      <c r="A259" s="246"/>
      <c r="B259" s="246"/>
      <c r="C259" s="266"/>
      <c r="D259" s="252"/>
      <c r="E259" s="9" t="s">
        <v>405</v>
      </c>
      <c r="F259" s="10">
        <v>883218</v>
      </c>
      <c r="G259" s="175"/>
    </row>
    <row r="260" spans="1:7" ht="15.75" thickBot="1" x14ac:dyDescent="0.3">
      <c r="A260" s="264"/>
      <c r="B260" s="264"/>
      <c r="C260" s="267"/>
      <c r="D260" s="253"/>
      <c r="E260" s="15" t="s">
        <v>406</v>
      </c>
      <c r="F260" s="16">
        <v>1379036</v>
      </c>
      <c r="G260" s="175"/>
    </row>
    <row r="261" spans="1:7" x14ac:dyDescent="0.25">
      <c r="F261" s="131">
        <f>SUM(F3:F260)</f>
        <v>2431957819</v>
      </c>
    </row>
  </sheetData>
  <mergeCells count="116">
    <mergeCell ref="C214:C215"/>
    <mergeCell ref="D214:D215"/>
    <mergeCell ref="D216:D220"/>
    <mergeCell ref="C219:C220"/>
    <mergeCell ref="A181:A195"/>
    <mergeCell ref="C181:C182"/>
    <mergeCell ref="D181:D184"/>
    <mergeCell ref="C183:C184"/>
    <mergeCell ref="C185:C186"/>
    <mergeCell ref="A196:A213"/>
    <mergeCell ref="C190:C191"/>
    <mergeCell ref="C192:C193"/>
    <mergeCell ref="D194:D195"/>
    <mergeCell ref="C196:C198"/>
    <mergeCell ref="D196:D200"/>
    <mergeCell ref="C199:C200"/>
    <mergeCell ref="C201:C203"/>
    <mergeCell ref="D201:D203"/>
    <mergeCell ref="C205:C207"/>
    <mergeCell ref="D205:D212"/>
    <mergeCell ref="C208:C210"/>
    <mergeCell ref="C211:C212"/>
    <mergeCell ref="D185:D186"/>
    <mergeCell ref="C187:C188"/>
    <mergeCell ref="A257:A260"/>
    <mergeCell ref="B257:B260"/>
    <mergeCell ref="C257:C260"/>
    <mergeCell ref="D257:D260"/>
    <mergeCell ref="A223:A252"/>
    <mergeCell ref="B223:B252"/>
    <mergeCell ref="C223:C229"/>
    <mergeCell ref="D223:D237"/>
    <mergeCell ref="C230:C235"/>
    <mergeCell ref="C236:C237"/>
    <mergeCell ref="C238:C244"/>
    <mergeCell ref="D238:D252"/>
    <mergeCell ref="C245:C250"/>
    <mergeCell ref="C251:C252"/>
    <mergeCell ref="A253:A256"/>
    <mergeCell ref="B253:B256"/>
    <mergeCell ref="C253:C256"/>
    <mergeCell ref="D253:D256"/>
    <mergeCell ref="A163:A180"/>
    <mergeCell ref="B163:B180"/>
    <mergeCell ref="D163:D170"/>
    <mergeCell ref="C167:C170"/>
    <mergeCell ref="C171:C173"/>
    <mergeCell ref="D171:D176"/>
    <mergeCell ref="C174:C176"/>
    <mergeCell ref="C177:C178"/>
    <mergeCell ref="D177:D178"/>
    <mergeCell ref="D179:D180"/>
    <mergeCell ref="D187:D188"/>
    <mergeCell ref="D189:D193"/>
    <mergeCell ref="D119:D135"/>
    <mergeCell ref="C131:C135"/>
    <mergeCell ref="C136:C141"/>
    <mergeCell ref="D136:D148"/>
    <mergeCell ref="C142:C147"/>
    <mergeCell ref="A149:A162"/>
    <mergeCell ref="B149:B162"/>
    <mergeCell ref="C149:C156"/>
    <mergeCell ref="D149:D162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2"/>
    <mergeCell ref="C123:C126"/>
    <mergeCell ref="C127:C130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A214:A222"/>
    <mergeCell ref="B181:B222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</mergeCells>
  <phoneticPr fontId="5" type="noConversion"/>
  <pageMargins left="0.11811023622047245" right="0.11811023622047245" top="0.28000000000000003" bottom="0.17" header="0.31496062992125984" footer="0.31496062992125984"/>
  <pageSetup paperSize="9" orientation="portrait" r:id="rId1"/>
  <rowBreaks count="5" manualBreakCount="5">
    <brk id="51" max="16383" man="1"/>
    <brk id="98" max="16383" man="1"/>
    <brk id="148" max="16383" man="1"/>
    <brk id="200" max="16383" man="1"/>
    <brk id="252" max="16383" man="1"/>
  </rowBreaks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IZ PR</cp:lastModifiedBy>
  <cp:lastPrinted>2025-08-05T10:02:54Z</cp:lastPrinted>
  <dcterms:created xsi:type="dcterms:W3CDTF">2022-12-07T11:23:16Z</dcterms:created>
  <dcterms:modified xsi:type="dcterms:W3CDTF">2026-03-10T10:14:49Z</dcterms:modified>
</cp:coreProperties>
</file>