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KOPIA 04-09-2019\Desktop\Nabory ogłoszenia\Nabory w 2023\Działanie 2.4\odblokowanie G246_04.10.23\Zalaczniki_do_Regulaminu_2908_\"/>
    </mc:Choice>
  </mc:AlternateContent>
  <xr:revisionPtr revIDLastSave="0" documentId="13_ncr:1_{6AB0B2B9-E4DD-4638-9DFC-96C946D562B3}" xr6:coauthVersionLast="47" xr6:coauthVersionMax="47" xr10:uidLastSave="{00000000-0000-0000-0000-000000000000}"/>
  <bookViews>
    <workbookView xWindow="28680" yWindow="-120" windowWidth="29040" windowHeight="15990" tabRatio="666" xr2:uid="{68AD4C5B-093F-4FAB-9F31-AC4CF9DD70D6}"/>
  </bookViews>
  <sheets>
    <sheet name="Instrukcja" sheetId="7" r:id="rId1"/>
    <sheet name="Założenia do prognoz" sheetId="13" r:id="rId2"/>
    <sheet name="Pełna księgowość" sheetId="11" r:id="rId3"/>
    <sheet name="Uproszczona księgowość" sheetId="12" r:id="rId4"/>
    <sheet name="Dane wnioskodawcy" sheetId="1" r:id="rId5"/>
    <sheet name="Dane powiązanego" sheetId="8" r:id="rId6"/>
  </sheets>
  <definedNames>
    <definedName name="Kod" localSheetId="3">#REF!</definedName>
    <definedName name="Kod" localSheetId="1">#REF!</definedName>
    <definedName name="Kod">#REF!</definedName>
    <definedName name="Lata" localSheetId="3">#REF!</definedName>
    <definedName name="Lata" localSheetId="1">#REF!</definedName>
    <definedName name="Lata">#REF!</definedName>
    <definedName name="_xlnm.Print_Area" localSheetId="5">'Dane powiązanego'!$A$1:$D$13</definedName>
    <definedName name="_xlnm.Print_Area" localSheetId="4">'Dane wnioskodawcy'!$A$1:$D$10</definedName>
    <definedName name="_xlnm.Print_Area" localSheetId="0">Instrukcja!$A$1:$A$5</definedName>
    <definedName name="_xlnm.Print_Area" localSheetId="2">'Pełna księgowość'!$A$1:$T$279</definedName>
    <definedName name="_xlnm.Print_Area" localSheetId="3">'Uproszczona księgowość'!$A$1:$T$106</definedName>
    <definedName name="Psn" localSheetId="3">#REF!</definedName>
    <definedName name="Psn" localSheetId="1">#REF!</definedName>
    <definedName name="Psn">#REF!</definedName>
    <definedName name="ŚT" localSheetId="3">#REF!</definedName>
    <definedName name="ŚT" localSheetId="1">#REF!</definedName>
    <definedName name="ŚT">#REF!</definedName>
    <definedName name="TakNie" localSheetId="3">#REF!</definedName>
    <definedName name="TakNie" localSheetId="1">#REF!</definedName>
    <definedName name="TakNie">#REF!</definedName>
    <definedName name="VAT" localSheetId="3">#REF!</definedName>
    <definedName name="VAT" localSheetId="1">#REF!</definedName>
    <definedName name="VA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9" i="11" l="1"/>
  <c r="G83" i="11"/>
  <c r="R232" i="11"/>
  <c r="O92" i="12"/>
  <c r="N92" i="12"/>
  <c r="M92" i="12"/>
  <c r="L92" i="12"/>
  <c r="K92" i="12"/>
  <c r="J92" i="12"/>
  <c r="I92" i="12"/>
  <c r="H92" i="12"/>
  <c r="G92" i="12"/>
  <c r="P88" i="12"/>
  <c r="H88" i="12"/>
  <c r="T86" i="12"/>
  <c r="R80" i="12"/>
  <c r="J80" i="12"/>
  <c r="O75" i="12"/>
  <c r="N75" i="12"/>
  <c r="M75" i="12"/>
  <c r="L75" i="12"/>
  <c r="K75" i="12"/>
  <c r="J75" i="12"/>
  <c r="I75" i="12"/>
  <c r="H75" i="12"/>
  <c r="G75" i="12"/>
  <c r="T62" i="12"/>
  <c r="S62" i="12"/>
  <c r="R62" i="12"/>
  <c r="Q62" i="12"/>
  <c r="P62" i="12"/>
  <c r="O62" i="12"/>
  <c r="N62" i="12"/>
  <c r="M62" i="12"/>
  <c r="L62" i="12"/>
  <c r="K62" i="12"/>
  <c r="K65" i="12" s="1"/>
  <c r="J62" i="12"/>
  <c r="I62" i="12"/>
  <c r="H62" i="12"/>
  <c r="G62" i="12"/>
  <c r="T52" i="12"/>
  <c r="T65" i="12" s="1"/>
  <c r="S52" i="12"/>
  <c r="S65" i="12" s="1"/>
  <c r="R52" i="12"/>
  <c r="R65" i="12" s="1"/>
  <c r="Q52" i="12"/>
  <c r="Q65" i="12" s="1"/>
  <c r="P52" i="12"/>
  <c r="P65" i="12" s="1"/>
  <c r="O52" i="12"/>
  <c r="O65" i="12" s="1"/>
  <c r="N52" i="12"/>
  <c r="N65" i="12" s="1"/>
  <c r="M52" i="12"/>
  <c r="M65" i="12" s="1"/>
  <c r="L52" i="12"/>
  <c r="L65" i="12" s="1"/>
  <c r="K52" i="12"/>
  <c r="J52" i="12"/>
  <c r="J65" i="12" s="1"/>
  <c r="I52" i="12"/>
  <c r="I65" i="12" s="1"/>
  <c r="H52" i="12"/>
  <c r="H65" i="12" s="1"/>
  <c r="G52" i="12"/>
  <c r="G65" i="12" s="1"/>
  <c r="T46" i="12"/>
  <c r="T82" i="12" s="1"/>
  <c r="S46" i="12"/>
  <c r="S82" i="12" s="1"/>
  <c r="R46" i="12"/>
  <c r="R82" i="12" s="1"/>
  <c r="Q46" i="12"/>
  <c r="Q82" i="12" s="1"/>
  <c r="P46" i="12"/>
  <c r="P80" i="12" s="1"/>
  <c r="O46" i="12"/>
  <c r="O80" i="12" s="1"/>
  <c r="N46" i="12"/>
  <c r="N88" i="12" s="1"/>
  <c r="M46" i="12"/>
  <c r="M88" i="12" s="1"/>
  <c r="L46" i="12"/>
  <c r="L88" i="12" s="1"/>
  <c r="K46" i="12"/>
  <c r="J46" i="12"/>
  <c r="J82" i="12" s="1"/>
  <c r="I46" i="12"/>
  <c r="I82" i="12" s="1"/>
  <c r="H46" i="12"/>
  <c r="H80" i="12" s="1"/>
  <c r="G46" i="12"/>
  <c r="G80" i="12" s="1"/>
  <c r="O44" i="12"/>
  <c r="N44" i="12"/>
  <c r="M44" i="12"/>
  <c r="L44" i="12"/>
  <c r="K44" i="12"/>
  <c r="J44" i="12"/>
  <c r="I44" i="12"/>
  <c r="H44" i="12"/>
  <c r="G44" i="12"/>
  <c r="T33" i="12"/>
  <c r="T78" i="12" s="1"/>
  <c r="S33" i="12"/>
  <c r="S78" i="12" s="1"/>
  <c r="R33" i="12"/>
  <c r="R86" i="12" s="1"/>
  <c r="Q33" i="12"/>
  <c r="Q86" i="12" s="1"/>
  <c r="P33" i="12"/>
  <c r="P86" i="12" s="1"/>
  <c r="O33" i="12"/>
  <c r="O86" i="12" s="1"/>
  <c r="N33" i="12"/>
  <c r="N78" i="12" s="1"/>
  <c r="M33" i="12"/>
  <c r="M78" i="12" s="1"/>
  <c r="L33" i="12"/>
  <c r="L78" i="12" s="1"/>
  <c r="K33" i="12"/>
  <c r="K78" i="12" s="1"/>
  <c r="J33" i="12"/>
  <c r="J86" i="12" s="1"/>
  <c r="I33" i="12"/>
  <c r="I86" i="12" s="1"/>
  <c r="H33" i="12"/>
  <c r="H86" i="12" s="1"/>
  <c r="G33" i="12"/>
  <c r="G86" i="12" s="1"/>
  <c r="T30" i="12"/>
  <c r="T42" i="12" s="1"/>
  <c r="R30" i="12"/>
  <c r="R42" i="12" s="1"/>
  <c r="K30" i="12"/>
  <c r="K42" i="12" s="1"/>
  <c r="J30" i="12"/>
  <c r="J42" i="12" s="1"/>
  <c r="O26" i="12"/>
  <c r="N26" i="12"/>
  <c r="M26" i="12"/>
  <c r="L26" i="12"/>
  <c r="K26" i="12"/>
  <c r="J26" i="12"/>
  <c r="I26" i="12"/>
  <c r="H26" i="12"/>
  <c r="G26" i="12"/>
  <c r="T19" i="12"/>
  <c r="S19" i="12"/>
  <c r="R19" i="12"/>
  <c r="Q19" i="12"/>
  <c r="P19" i="12"/>
  <c r="P12" i="12" s="1"/>
  <c r="O19" i="12"/>
  <c r="O12" i="12" s="1"/>
  <c r="N19" i="12"/>
  <c r="M19" i="12"/>
  <c r="L19" i="12"/>
  <c r="K19" i="12"/>
  <c r="J19" i="12"/>
  <c r="I19" i="12"/>
  <c r="H19" i="12"/>
  <c r="G19" i="12"/>
  <c r="G12" i="12" s="1"/>
  <c r="T13" i="12"/>
  <c r="T12" i="12" s="1"/>
  <c r="S13" i="12"/>
  <c r="R13" i="12"/>
  <c r="Q13" i="12"/>
  <c r="P13" i="12"/>
  <c r="O13" i="12"/>
  <c r="N13" i="12"/>
  <c r="M13" i="12"/>
  <c r="M12" i="12" s="1"/>
  <c r="L13" i="12"/>
  <c r="L12" i="12" s="1"/>
  <c r="K13" i="12"/>
  <c r="J13" i="12"/>
  <c r="I13" i="12"/>
  <c r="I12" i="12" s="1"/>
  <c r="H13" i="12"/>
  <c r="G13" i="12"/>
  <c r="R12" i="12"/>
  <c r="Q12" i="12"/>
  <c r="J12" i="12"/>
  <c r="H12" i="12"/>
  <c r="T7" i="12"/>
  <c r="S7" i="12"/>
  <c r="R7" i="12"/>
  <c r="R5" i="12" s="1"/>
  <c r="R24" i="12" s="1"/>
  <c r="Q7" i="12"/>
  <c r="Q5" i="12" s="1"/>
  <c r="Q24" i="12" s="1"/>
  <c r="P7" i="12"/>
  <c r="P5" i="12" s="1"/>
  <c r="O7" i="12"/>
  <c r="O5" i="12" s="1"/>
  <c r="N7" i="12"/>
  <c r="M7" i="12"/>
  <c r="M5" i="12" s="1"/>
  <c r="L7" i="12"/>
  <c r="K7" i="12"/>
  <c r="J7" i="12"/>
  <c r="I7" i="12"/>
  <c r="I5" i="12" s="1"/>
  <c r="H7" i="12"/>
  <c r="H5" i="12" s="1"/>
  <c r="G7" i="12"/>
  <c r="G5" i="12" s="1"/>
  <c r="T5" i="12"/>
  <c r="T24" i="12" s="1"/>
  <c r="S5" i="12"/>
  <c r="N5" i="12"/>
  <c r="L5" i="12"/>
  <c r="L24" i="12" s="1"/>
  <c r="K5" i="12"/>
  <c r="J5" i="12"/>
  <c r="J24" i="12" s="1"/>
  <c r="P3" i="12"/>
  <c r="P75" i="12" s="1"/>
  <c r="O269" i="11"/>
  <c r="N269" i="11"/>
  <c r="M269" i="11"/>
  <c r="L269" i="11"/>
  <c r="K269" i="11"/>
  <c r="J269" i="11"/>
  <c r="I269" i="11"/>
  <c r="H269" i="11"/>
  <c r="G269" i="11"/>
  <c r="J259" i="11"/>
  <c r="L258" i="11"/>
  <c r="O253" i="11"/>
  <c r="N253" i="11"/>
  <c r="M253" i="11"/>
  <c r="L253" i="11"/>
  <c r="K253" i="11"/>
  <c r="J253" i="11"/>
  <c r="I253" i="11"/>
  <c r="H253" i="11"/>
  <c r="G253" i="11"/>
  <c r="H242" i="11"/>
  <c r="H226" i="11" s="1"/>
  <c r="T232" i="11"/>
  <c r="S232" i="11"/>
  <c r="Q232" i="11"/>
  <c r="P232" i="11"/>
  <c r="O232" i="11"/>
  <c r="N232" i="11"/>
  <c r="M232" i="11"/>
  <c r="M242" i="11" s="1"/>
  <c r="M226" i="11" s="1"/>
  <c r="L232" i="11"/>
  <c r="K232" i="11"/>
  <c r="J232" i="11"/>
  <c r="I232" i="11"/>
  <c r="H232" i="11"/>
  <c r="G232" i="11"/>
  <c r="T227" i="11"/>
  <c r="T242" i="11" s="1"/>
  <c r="T226" i="11" s="1"/>
  <c r="S227" i="11"/>
  <c r="S242" i="11" s="1"/>
  <c r="S226" i="11" s="1"/>
  <c r="R227" i="11"/>
  <c r="R242" i="11" s="1"/>
  <c r="R226" i="11" s="1"/>
  <c r="Q227" i="11"/>
  <c r="P227" i="11"/>
  <c r="P242" i="11" s="1"/>
  <c r="P226" i="11" s="1"/>
  <c r="O227" i="11"/>
  <c r="O242" i="11" s="1"/>
  <c r="O226" i="11" s="1"/>
  <c r="N227" i="11"/>
  <c r="M227" i="11"/>
  <c r="L227" i="11"/>
  <c r="K227" i="11"/>
  <c r="K242" i="11" s="1"/>
  <c r="K226" i="11" s="1"/>
  <c r="J227" i="11"/>
  <c r="J242" i="11" s="1"/>
  <c r="J226" i="11" s="1"/>
  <c r="I227" i="11"/>
  <c r="H227" i="11"/>
  <c r="G227" i="11"/>
  <c r="G242" i="11" s="1"/>
  <c r="G226" i="11" s="1"/>
  <c r="T221" i="11"/>
  <c r="T219" i="11" s="1"/>
  <c r="T216" i="11" s="1"/>
  <c r="S221" i="11"/>
  <c r="S219" i="11" s="1"/>
  <c r="S216" i="11" s="1"/>
  <c r="R221" i="11"/>
  <c r="Q221" i="11"/>
  <c r="Q219" i="11" s="1"/>
  <c r="Q216" i="11" s="1"/>
  <c r="P221" i="11"/>
  <c r="P219" i="11" s="1"/>
  <c r="P216" i="11" s="1"/>
  <c r="O221" i="11"/>
  <c r="O219" i="11" s="1"/>
  <c r="N221" i="11"/>
  <c r="N219" i="11" s="1"/>
  <c r="N216" i="11" s="1"/>
  <c r="M221" i="11"/>
  <c r="M219" i="11" s="1"/>
  <c r="M216" i="11" s="1"/>
  <c r="L221" i="11"/>
  <c r="L219" i="11" s="1"/>
  <c r="L216" i="11" s="1"/>
  <c r="K221" i="11"/>
  <c r="J221" i="11"/>
  <c r="I221" i="11"/>
  <c r="I219" i="11" s="1"/>
  <c r="I216" i="11" s="1"/>
  <c r="H221" i="11"/>
  <c r="H219" i="11" s="1"/>
  <c r="H216" i="11" s="1"/>
  <c r="G221" i="11"/>
  <c r="G219" i="11" s="1"/>
  <c r="R219" i="11"/>
  <c r="K219" i="11"/>
  <c r="K216" i="11" s="1"/>
  <c r="J219" i="11"/>
  <c r="R216" i="11"/>
  <c r="O216" i="11"/>
  <c r="J216" i="11"/>
  <c r="G216" i="11"/>
  <c r="T209" i="11"/>
  <c r="S209" i="11"/>
  <c r="S207" i="11" s="1"/>
  <c r="S204" i="11" s="1"/>
  <c r="R209" i="11"/>
  <c r="R207" i="11" s="1"/>
  <c r="R204" i="11" s="1"/>
  <c r="R225" i="11" s="1"/>
  <c r="R203" i="11" s="1"/>
  <c r="Q209" i="11"/>
  <c r="Q207" i="11" s="1"/>
  <c r="Q204" i="11" s="1"/>
  <c r="P209" i="11"/>
  <c r="P207" i="11" s="1"/>
  <c r="P204" i="11" s="1"/>
  <c r="O209" i="11"/>
  <c r="O207" i="11" s="1"/>
  <c r="O204" i="11" s="1"/>
  <c r="O225" i="11" s="1"/>
  <c r="O203" i="11" s="1"/>
  <c r="N209" i="11"/>
  <c r="M209" i="11"/>
  <c r="M207" i="11" s="1"/>
  <c r="M204" i="11" s="1"/>
  <c r="L209" i="11"/>
  <c r="K209" i="11"/>
  <c r="K207" i="11" s="1"/>
  <c r="K204" i="11" s="1"/>
  <c r="K225" i="11" s="1"/>
  <c r="K203" i="11" s="1"/>
  <c r="J209" i="11"/>
  <c r="J207" i="11" s="1"/>
  <c r="J204" i="11" s="1"/>
  <c r="J225" i="11" s="1"/>
  <c r="J203" i="11" s="1"/>
  <c r="I209" i="11"/>
  <c r="I207" i="11" s="1"/>
  <c r="I204" i="11" s="1"/>
  <c r="H209" i="11"/>
  <c r="H207" i="11" s="1"/>
  <c r="H204" i="11" s="1"/>
  <c r="G209" i="11"/>
  <c r="G207" i="11" s="1"/>
  <c r="G204" i="11" s="1"/>
  <c r="G225" i="11" s="1"/>
  <c r="G203" i="11" s="1"/>
  <c r="T207" i="11"/>
  <c r="N207" i="11"/>
  <c r="N204" i="11" s="1"/>
  <c r="N225" i="11" s="1"/>
  <c r="N203" i="11" s="1"/>
  <c r="L207" i="11"/>
  <c r="L204" i="11" s="1"/>
  <c r="T204" i="11"/>
  <c r="T191" i="11"/>
  <c r="S191" i="11"/>
  <c r="R191" i="11"/>
  <c r="Q191" i="11"/>
  <c r="P191" i="11"/>
  <c r="O191" i="11"/>
  <c r="N191" i="11"/>
  <c r="M191" i="11"/>
  <c r="L191" i="11"/>
  <c r="K191" i="11"/>
  <c r="J191" i="11"/>
  <c r="I191" i="11"/>
  <c r="H191" i="11"/>
  <c r="G191" i="11"/>
  <c r="O187" i="11"/>
  <c r="N187" i="11"/>
  <c r="M187" i="11"/>
  <c r="L187" i="11"/>
  <c r="K187" i="11"/>
  <c r="J187" i="11"/>
  <c r="I187" i="11"/>
  <c r="H187" i="11"/>
  <c r="G187" i="11"/>
  <c r="T179" i="11"/>
  <c r="S179" i="11"/>
  <c r="R179" i="11"/>
  <c r="Q179" i="11"/>
  <c r="P179" i="11"/>
  <c r="O179" i="11"/>
  <c r="N179" i="11"/>
  <c r="M179" i="11"/>
  <c r="L179" i="11"/>
  <c r="K179" i="11"/>
  <c r="J179" i="11"/>
  <c r="I179" i="11"/>
  <c r="H179" i="11"/>
  <c r="G179" i="11"/>
  <c r="T172" i="11"/>
  <c r="S172" i="11"/>
  <c r="R172" i="11"/>
  <c r="Q172" i="11"/>
  <c r="P172" i="11"/>
  <c r="O172" i="11"/>
  <c r="N172" i="11"/>
  <c r="M172" i="11"/>
  <c r="L172" i="11"/>
  <c r="K172" i="11"/>
  <c r="J172" i="11"/>
  <c r="I172" i="11"/>
  <c r="H172" i="11"/>
  <c r="G172" i="11"/>
  <c r="T164" i="11"/>
  <c r="S164" i="11"/>
  <c r="R164" i="11"/>
  <c r="Q164" i="11"/>
  <c r="P164" i="11"/>
  <c r="O164" i="11"/>
  <c r="N164" i="11"/>
  <c r="M164" i="11"/>
  <c r="L164" i="11"/>
  <c r="K164" i="11"/>
  <c r="J164" i="11"/>
  <c r="I164" i="11"/>
  <c r="H164" i="11"/>
  <c r="G164" i="11"/>
  <c r="T159" i="11"/>
  <c r="S159" i="11"/>
  <c r="R159" i="11"/>
  <c r="Q159" i="11"/>
  <c r="P159" i="11"/>
  <c r="O159" i="11"/>
  <c r="N159" i="11"/>
  <c r="M159" i="11"/>
  <c r="L159" i="11"/>
  <c r="K159" i="11"/>
  <c r="J159" i="11"/>
  <c r="I159" i="11"/>
  <c r="H159" i="11"/>
  <c r="G159" i="11"/>
  <c r="T155" i="11"/>
  <c r="S155" i="11"/>
  <c r="R155" i="11"/>
  <c r="Q155" i="11"/>
  <c r="P155" i="11"/>
  <c r="O155" i="11"/>
  <c r="N155" i="11"/>
  <c r="M155" i="11"/>
  <c r="L155" i="11"/>
  <c r="K155" i="11"/>
  <c r="J155" i="11"/>
  <c r="I155" i="11"/>
  <c r="H155" i="11"/>
  <c r="G155" i="11"/>
  <c r="T144" i="11"/>
  <c r="S144" i="11"/>
  <c r="R144" i="11"/>
  <c r="Q144" i="11"/>
  <c r="Q154" i="11" s="1"/>
  <c r="Q163" i="11" s="1"/>
  <c r="Q178" i="11" s="1"/>
  <c r="Q182" i="11" s="1"/>
  <c r="Q185" i="11" s="1"/>
  <c r="Q190" i="11" s="1"/>
  <c r="Q202" i="11" s="1"/>
  <c r="Q189" i="11" s="1"/>
  <c r="P144" i="11"/>
  <c r="O144" i="11"/>
  <c r="N144" i="11"/>
  <c r="M144" i="11"/>
  <c r="L144" i="11"/>
  <c r="K144" i="11"/>
  <c r="J144" i="11"/>
  <c r="I144" i="11"/>
  <c r="I154" i="11" s="1"/>
  <c r="I163" i="11" s="1"/>
  <c r="I178" i="11" s="1"/>
  <c r="I182" i="11" s="1"/>
  <c r="I185" i="11" s="1"/>
  <c r="I190" i="11" s="1"/>
  <c r="I202" i="11" s="1"/>
  <c r="I189" i="11" s="1"/>
  <c r="H144" i="11"/>
  <c r="G144" i="11"/>
  <c r="T137" i="11"/>
  <c r="T265" i="11" s="1"/>
  <c r="S137" i="11"/>
  <c r="S265" i="11" s="1"/>
  <c r="R137" i="11"/>
  <c r="R265" i="11" s="1"/>
  <c r="Q137" i="11"/>
  <c r="Q259" i="11" s="1"/>
  <c r="P137" i="11"/>
  <c r="O137" i="11"/>
  <c r="N137" i="11"/>
  <c r="N265" i="11" s="1"/>
  <c r="M137" i="11"/>
  <c r="L137" i="11"/>
  <c r="L265" i="11" s="1"/>
  <c r="K137" i="11"/>
  <c r="K265" i="11" s="1"/>
  <c r="J137" i="11"/>
  <c r="J265" i="11" s="1"/>
  <c r="I137" i="11"/>
  <c r="I259" i="11" s="1"/>
  <c r="H137" i="11"/>
  <c r="H258" i="11" s="1"/>
  <c r="G137" i="11"/>
  <c r="O135" i="11"/>
  <c r="N135" i="11"/>
  <c r="M135" i="11"/>
  <c r="L135" i="11"/>
  <c r="K135" i="11"/>
  <c r="J135" i="11"/>
  <c r="I135" i="11"/>
  <c r="H135" i="11"/>
  <c r="G135" i="11"/>
  <c r="T130" i="11"/>
  <c r="S130" i="11"/>
  <c r="S128" i="11" s="1"/>
  <c r="R130" i="11"/>
  <c r="R128" i="11" s="1"/>
  <c r="Q130" i="11"/>
  <c r="Q128" i="11" s="1"/>
  <c r="P130" i="11"/>
  <c r="O130" i="11"/>
  <c r="O128" i="11" s="1"/>
  <c r="N130" i="11"/>
  <c r="N128" i="11" s="1"/>
  <c r="M130" i="11"/>
  <c r="L130" i="11"/>
  <c r="K130" i="11"/>
  <c r="K128" i="11" s="1"/>
  <c r="J130" i="11"/>
  <c r="J128" i="11" s="1"/>
  <c r="I130" i="11"/>
  <c r="I128" i="11" s="1"/>
  <c r="H130" i="11"/>
  <c r="G130" i="11"/>
  <c r="G128" i="11" s="1"/>
  <c r="T128" i="11"/>
  <c r="P128" i="11"/>
  <c r="M128" i="11"/>
  <c r="L128" i="11"/>
  <c r="H128" i="11"/>
  <c r="T119" i="11"/>
  <c r="T115" i="11" s="1"/>
  <c r="T109" i="11" s="1"/>
  <c r="T263" i="11" s="1"/>
  <c r="S119" i="11"/>
  <c r="S115" i="11" s="1"/>
  <c r="R119" i="11"/>
  <c r="R115" i="11" s="1"/>
  <c r="Q119" i="11"/>
  <c r="P119" i="11"/>
  <c r="P115" i="11" s="1"/>
  <c r="O119" i="11"/>
  <c r="O115" i="11" s="1"/>
  <c r="N119" i="11"/>
  <c r="N115" i="11" s="1"/>
  <c r="M119" i="11"/>
  <c r="M115" i="11" s="1"/>
  <c r="L119" i="11"/>
  <c r="L115" i="11" s="1"/>
  <c r="L109" i="11" s="1"/>
  <c r="L263" i="11" s="1"/>
  <c r="K119" i="11"/>
  <c r="K115" i="11" s="1"/>
  <c r="K109" i="11" s="1"/>
  <c r="K263" i="11" s="1"/>
  <c r="J119" i="11"/>
  <c r="I119" i="11"/>
  <c r="H119" i="11"/>
  <c r="H115" i="11" s="1"/>
  <c r="G119" i="11"/>
  <c r="G115" i="11" s="1"/>
  <c r="Q115" i="11"/>
  <c r="J115" i="11"/>
  <c r="I115" i="11"/>
  <c r="T111" i="11"/>
  <c r="S111" i="11"/>
  <c r="S110" i="11" s="1"/>
  <c r="R111" i="11"/>
  <c r="R110" i="11" s="1"/>
  <c r="Q111" i="11"/>
  <c r="Q110" i="11" s="1"/>
  <c r="P111" i="11"/>
  <c r="O111" i="11"/>
  <c r="O110" i="11" s="1"/>
  <c r="O109" i="11" s="1"/>
  <c r="O263" i="11" s="1"/>
  <c r="N111" i="11"/>
  <c r="M111" i="11"/>
  <c r="M110" i="11" s="1"/>
  <c r="M109" i="11" s="1"/>
  <c r="M263" i="11" s="1"/>
  <c r="L111" i="11"/>
  <c r="K111" i="11"/>
  <c r="K110" i="11" s="1"/>
  <c r="J111" i="11"/>
  <c r="J110" i="11" s="1"/>
  <c r="I111" i="11"/>
  <c r="I110" i="11" s="1"/>
  <c r="I109" i="11" s="1"/>
  <c r="I263" i="11" s="1"/>
  <c r="H111" i="11"/>
  <c r="G111" i="11"/>
  <c r="T110" i="11"/>
  <c r="P110" i="11"/>
  <c r="N110" i="11"/>
  <c r="N109" i="11" s="1"/>
  <c r="L110" i="11"/>
  <c r="H110" i="11"/>
  <c r="G110" i="11"/>
  <c r="G109" i="11" s="1"/>
  <c r="T104" i="11"/>
  <c r="T102" i="11" s="1"/>
  <c r="S104" i="11"/>
  <c r="R104" i="11"/>
  <c r="R102" i="11" s="1"/>
  <c r="Q104" i="11"/>
  <c r="Q102" i="11" s="1"/>
  <c r="P104" i="11"/>
  <c r="O104" i="11"/>
  <c r="N104" i="11"/>
  <c r="M104" i="11"/>
  <c r="M102" i="11" s="1"/>
  <c r="L104" i="11"/>
  <c r="L102" i="11" s="1"/>
  <c r="K104" i="11"/>
  <c r="K102" i="11" s="1"/>
  <c r="J104" i="11"/>
  <c r="J102" i="11" s="1"/>
  <c r="I104" i="11"/>
  <c r="H104" i="11"/>
  <c r="H102" i="11" s="1"/>
  <c r="G104" i="11"/>
  <c r="S102" i="11"/>
  <c r="P102" i="11"/>
  <c r="O102" i="11"/>
  <c r="N102" i="11"/>
  <c r="I102" i="11"/>
  <c r="G102" i="11"/>
  <c r="T99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G99" i="11"/>
  <c r="T96" i="11"/>
  <c r="T94" i="11" s="1"/>
  <c r="T93" i="11" s="1"/>
  <c r="T133" i="11" s="1"/>
  <c r="S96" i="11"/>
  <c r="R96" i="11"/>
  <c r="Q96" i="11"/>
  <c r="Q94" i="11" s="1"/>
  <c r="P96" i="11"/>
  <c r="O96" i="11"/>
  <c r="N96" i="11"/>
  <c r="M96" i="11"/>
  <c r="M94" i="11" s="1"/>
  <c r="L96" i="11"/>
  <c r="L94" i="11" s="1"/>
  <c r="K96" i="11"/>
  <c r="J96" i="11"/>
  <c r="I96" i="11"/>
  <c r="I94" i="11" s="1"/>
  <c r="I93" i="11" s="1"/>
  <c r="H96" i="11"/>
  <c r="G96" i="11"/>
  <c r="S94" i="11"/>
  <c r="R94" i="11"/>
  <c r="K94" i="11"/>
  <c r="J94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O81" i="11"/>
  <c r="N81" i="11"/>
  <c r="M81" i="11"/>
  <c r="L81" i="11"/>
  <c r="K81" i="11"/>
  <c r="J81" i="11"/>
  <c r="I81" i="11"/>
  <c r="H81" i="11"/>
  <c r="G81" i="11"/>
  <c r="T73" i="11"/>
  <c r="S73" i="11"/>
  <c r="R73" i="11"/>
  <c r="Q73" i="11"/>
  <c r="P73" i="11"/>
  <c r="O73" i="11"/>
  <c r="N73" i="11"/>
  <c r="M73" i="11"/>
  <c r="L73" i="11"/>
  <c r="K73" i="11"/>
  <c r="J73" i="11"/>
  <c r="I73" i="11"/>
  <c r="H73" i="11"/>
  <c r="G73" i="11"/>
  <c r="T68" i="11"/>
  <c r="S68" i="11"/>
  <c r="R68" i="11"/>
  <c r="Q68" i="11"/>
  <c r="P68" i="11"/>
  <c r="P62" i="11" s="1"/>
  <c r="P61" i="11" s="1"/>
  <c r="O68" i="11"/>
  <c r="N68" i="11"/>
  <c r="M68" i="11"/>
  <c r="L68" i="11"/>
  <c r="L62" i="11" s="1"/>
  <c r="L61" i="11" s="1"/>
  <c r="K68" i="11"/>
  <c r="J68" i="11"/>
  <c r="I68" i="11"/>
  <c r="H68" i="11"/>
  <c r="H62" i="11" s="1"/>
  <c r="H61" i="11" s="1"/>
  <c r="G68" i="11"/>
  <c r="T63" i="11"/>
  <c r="S63" i="11"/>
  <c r="R63" i="11"/>
  <c r="Q63" i="11"/>
  <c r="P63" i="11"/>
  <c r="O63" i="11"/>
  <c r="N63" i="11"/>
  <c r="N62" i="11" s="1"/>
  <c r="N61" i="11" s="1"/>
  <c r="M63" i="11"/>
  <c r="L63" i="11"/>
  <c r="K63" i="11"/>
  <c r="J63" i="11"/>
  <c r="I63" i="11"/>
  <c r="H63" i="11"/>
  <c r="G63" i="11"/>
  <c r="T62" i="11"/>
  <c r="T61" i="11" s="1"/>
  <c r="M62" i="11"/>
  <c r="M61" i="11" s="1"/>
  <c r="T55" i="11"/>
  <c r="T54" i="11" s="1"/>
  <c r="S55" i="11"/>
  <c r="R55" i="11"/>
  <c r="Q55" i="11"/>
  <c r="Q54" i="11" s="1"/>
  <c r="P55" i="11"/>
  <c r="P54" i="11" s="1"/>
  <c r="P48" i="11" s="1"/>
  <c r="O55" i="11"/>
  <c r="O54" i="11" s="1"/>
  <c r="N55" i="11"/>
  <c r="N54" i="11" s="1"/>
  <c r="N48" i="11" s="1"/>
  <c r="M55" i="11"/>
  <c r="M54" i="11" s="1"/>
  <c r="L55" i="11"/>
  <c r="L54" i="11" s="1"/>
  <c r="K55" i="11"/>
  <c r="J55" i="11"/>
  <c r="I55" i="11"/>
  <c r="I54" i="11" s="1"/>
  <c r="H55" i="11"/>
  <c r="H54" i="11" s="1"/>
  <c r="G55" i="11"/>
  <c r="S54" i="11"/>
  <c r="R54" i="11"/>
  <c r="K54" i="11"/>
  <c r="J54" i="11"/>
  <c r="G54" i="11"/>
  <c r="T50" i="11"/>
  <c r="T49" i="11" s="1"/>
  <c r="S50" i="11"/>
  <c r="S49" i="11" s="1"/>
  <c r="S48" i="11" s="1"/>
  <c r="R50" i="11"/>
  <c r="Q50" i="11"/>
  <c r="P50" i="11"/>
  <c r="O50" i="11"/>
  <c r="N50" i="11"/>
  <c r="M50" i="11"/>
  <c r="M49" i="11" s="1"/>
  <c r="M48" i="11" s="1"/>
  <c r="L50" i="11"/>
  <c r="L49" i="11" s="1"/>
  <c r="K50" i="11"/>
  <c r="K49" i="11" s="1"/>
  <c r="K48" i="11" s="1"/>
  <c r="J50" i="11"/>
  <c r="J49" i="11" s="1"/>
  <c r="J48" i="11" s="1"/>
  <c r="I50" i="11"/>
  <c r="I49" i="11" s="1"/>
  <c r="I48" i="11" s="1"/>
  <c r="H50" i="11"/>
  <c r="H49" i="11" s="1"/>
  <c r="H48" i="11" s="1"/>
  <c r="G50" i="11"/>
  <c r="R49" i="11"/>
  <c r="R48" i="11" s="1"/>
  <c r="Q49" i="11"/>
  <c r="Q48" i="11" s="1"/>
  <c r="P49" i="11"/>
  <c r="O49" i="11"/>
  <c r="N49" i="11"/>
  <c r="G49" i="11"/>
  <c r="G48" i="11" s="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T32" i="11"/>
  <c r="S32" i="11"/>
  <c r="R32" i="11"/>
  <c r="Q32" i="11"/>
  <c r="P32" i="11"/>
  <c r="O32" i="11"/>
  <c r="O26" i="11" s="1"/>
  <c r="O23" i="11" s="1"/>
  <c r="N32" i="11"/>
  <c r="M32" i="11"/>
  <c r="L32" i="11"/>
  <c r="K32" i="11"/>
  <c r="K26" i="11" s="1"/>
  <c r="K23" i="11" s="1"/>
  <c r="J32" i="11"/>
  <c r="I32" i="11"/>
  <c r="H32" i="11"/>
  <c r="G32" i="11"/>
  <c r="G26" i="11" s="1"/>
  <c r="G23" i="11" s="1"/>
  <c r="T27" i="11"/>
  <c r="S27" i="11"/>
  <c r="R27" i="11"/>
  <c r="Q27" i="11"/>
  <c r="Q26" i="11" s="1"/>
  <c r="Q23" i="11" s="1"/>
  <c r="P27" i="11"/>
  <c r="P26" i="11" s="1"/>
  <c r="P23" i="11" s="1"/>
  <c r="O27" i="11"/>
  <c r="N27" i="11"/>
  <c r="N26" i="11" s="1"/>
  <c r="N23" i="11" s="1"/>
  <c r="M27" i="11"/>
  <c r="M26" i="11" s="1"/>
  <c r="M23" i="11" s="1"/>
  <c r="L27" i="11"/>
  <c r="K27" i="11"/>
  <c r="J27" i="11"/>
  <c r="I27" i="11"/>
  <c r="I26" i="11" s="1"/>
  <c r="I23" i="11" s="1"/>
  <c r="H27" i="11"/>
  <c r="H26" i="11" s="1"/>
  <c r="H23" i="11" s="1"/>
  <c r="G27" i="11"/>
  <c r="T26" i="11"/>
  <c r="T23" i="11" s="1"/>
  <c r="S26" i="11"/>
  <c r="S23" i="11" s="1"/>
  <c r="L26" i="11"/>
  <c r="L23" i="11" s="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T12" i="11"/>
  <c r="S12" i="11"/>
  <c r="R12" i="11"/>
  <c r="Q12" i="11"/>
  <c r="Q11" i="11" s="1"/>
  <c r="P12" i="11"/>
  <c r="P11" i="11" s="1"/>
  <c r="O12" i="11"/>
  <c r="N12" i="11"/>
  <c r="N11" i="11" s="1"/>
  <c r="M12" i="11"/>
  <c r="M11" i="11" s="1"/>
  <c r="L12" i="11"/>
  <c r="K12" i="11"/>
  <c r="J12" i="11"/>
  <c r="J11" i="11" s="1"/>
  <c r="I12" i="11"/>
  <c r="I11" i="11" s="1"/>
  <c r="H12" i="11"/>
  <c r="H11" i="11" s="1"/>
  <c r="G12" i="11"/>
  <c r="G11" i="11" s="1"/>
  <c r="T11" i="11"/>
  <c r="S11" i="11"/>
  <c r="S5" i="11" s="1"/>
  <c r="R11" i="11"/>
  <c r="O11" i="11"/>
  <c r="L11" i="11"/>
  <c r="K11" i="11"/>
  <c r="T6" i="11"/>
  <c r="T5" i="11" s="1"/>
  <c r="S6" i="11"/>
  <c r="R6" i="11"/>
  <c r="Q6" i="11"/>
  <c r="P6" i="11"/>
  <c r="O6" i="11"/>
  <c r="N6" i="11"/>
  <c r="M6" i="11"/>
  <c r="L6" i="11"/>
  <c r="L5" i="11" s="1"/>
  <c r="K6" i="11"/>
  <c r="J6" i="11"/>
  <c r="I6" i="11"/>
  <c r="H6" i="11"/>
  <c r="G6" i="11"/>
  <c r="P3" i="11"/>
  <c r="P253" i="11" s="1"/>
  <c r="P187" i="11" l="1"/>
  <c r="Q3" i="11"/>
  <c r="R3" i="11" s="1"/>
  <c r="J256" i="11"/>
  <c r="K5" i="11"/>
  <c r="G5" i="11"/>
  <c r="M93" i="11"/>
  <c r="L255" i="11"/>
  <c r="T256" i="11"/>
  <c r="K154" i="11"/>
  <c r="K163" i="11" s="1"/>
  <c r="K178" i="11" s="1"/>
  <c r="K182" i="11" s="1"/>
  <c r="K185" i="11" s="1"/>
  <c r="K190" i="11" s="1"/>
  <c r="K202" i="11" s="1"/>
  <c r="K189" i="11" s="1"/>
  <c r="K243" i="11" s="1"/>
  <c r="T225" i="11"/>
  <c r="T203" i="11" s="1"/>
  <c r="N5" i="11"/>
  <c r="H41" i="11"/>
  <c r="S41" i="11"/>
  <c r="J62" i="11"/>
  <c r="J61" i="11" s="1"/>
  <c r="J41" i="11" s="1"/>
  <c r="R62" i="11"/>
  <c r="R61" i="11" s="1"/>
  <c r="R41" i="11" s="1"/>
  <c r="N94" i="11"/>
  <c r="N93" i="11" s="1"/>
  <c r="H94" i="11"/>
  <c r="H93" i="11" s="1"/>
  <c r="P94" i="11"/>
  <c r="M255" i="11"/>
  <c r="H109" i="11"/>
  <c r="H263" i="11" s="1"/>
  <c r="J154" i="11"/>
  <c r="J163" i="11" s="1"/>
  <c r="J178" i="11" s="1"/>
  <c r="J182" i="11" s="1"/>
  <c r="J185" i="11" s="1"/>
  <c r="J190" i="11" s="1"/>
  <c r="J202" i="11" s="1"/>
  <c r="J189" i="11" s="1"/>
  <c r="J243" i="11" s="1"/>
  <c r="R154" i="11"/>
  <c r="R163" i="11" s="1"/>
  <c r="R178" i="11" s="1"/>
  <c r="R182" i="11" s="1"/>
  <c r="R185" i="11" s="1"/>
  <c r="R190" i="11" s="1"/>
  <c r="R202" i="11" s="1"/>
  <c r="R189" i="11" s="1"/>
  <c r="R243" i="11" s="1"/>
  <c r="L154" i="11"/>
  <c r="L163" i="11" s="1"/>
  <c r="L178" i="11" s="1"/>
  <c r="L182" i="11" s="1"/>
  <c r="L185" i="11" s="1"/>
  <c r="L190" i="11" s="1"/>
  <c r="L202" i="11" s="1"/>
  <c r="L189" i="11" s="1"/>
  <c r="H225" i="11"/>
  <c r="H203" i="11" s="1"/>
  <c r="P225" i="11"/>
  <c r="P203" i="11" s="1"/>
  <c r="L242" i="11"/>
  <c r="L226" i="11" s="1"/>
  <c r="N242" i="11"/>
  <c r="N226" i="11" s="1"/>
  <c r="T255" i="11"/>
  <c r="R258" i="11"/>
  <c r="L259" i="11"/>
  <c r="I242" i="11"/>
  <c r="I226" i="11" s="1"/>
  <c r="Q242" i="11"/>
  <c r="Q226" i="11" s="1"/>
  <c r="J258" i="11"/>
  <c r="S258" i="11"/>
  <c r="R259" i="11"/>
  <c r="O5" i="11"/>
  <c r="T79" i="11"/>
  <c r="L48" i="11"/>
  <c r="L41" i="11" s="1"/>
  <c r="L79" i="11" s="1"/>
  <c r="T48" i="11"/>
  <c r="T41" i="11" s="1"/>
  <c r="G62" i="11"/>
  <c r="G61" i="11" s="1"/>
  <c r="G41" i="11" s="1"/>
  <c r="G79" i="11" s="1"/>
  <c r="K62" i="11"/>
  <c r="K61" i="11" s="1"/>
  <c r="O62" i="11"/>
  <c r="O61" i="11" s="1"/>
  <c r="S62" i="11"/>
  <c r="S61" i="11" s="1"/>
  <c r="I62" i="11"/>
  <c r="I61" i="11" s="1"/>
  <c r="Q62" i="11"/>
  <c r="Q61" i="11" s="1"/>
  <c r="I133" i="11"/>
  <c r="P109" i="11"/>
  <c r="P263" i="11" s="1"/>
  <c r="Q109" i="11"/>
  <c r="Q263" i="11" s="1"/>
  <c r="S154" i="11"/>
  <c r="M225" i="11"/>
  <c r="M203" i="11" s="1"/>
  <c r="Q225" i="11"/>
  <c r="Q203" i="11" s="1"/>
  <c r="Q243" i="11" s="1"/>
  <c r="M5" i="11"/>
  <c r="H5" i="11"/>
  <c r="H79" i="11" s="1"/>
  <c r="P5" i="11"/>
  <c r="J26" i="11"/>
  <c r="J23" i="11" s="1"/>
  <c r="R26" i="11"/>
  <c r="R23" i="11" s="1"/>
  <c r="N41" i="11"/>
  <c r="O255" i="11"/>
  <c r="J109" i="11"/>
  <c r="J263" i="11" s="1"/>
  <c r="R109" i="11"/>
  <c r="R263" i="11" s="1"/>
  <c r="S109" i="11"/>
  <c r="S263" i="11" s="1"/>
  <c r="R93" i="11"/>
  <c r="R133" i="11" s="1"/>
  <c r="T154" i="11"/>
  <c r="T163" i="11" s="1"/>
  <c r="T178" i="11" s="1"/>
  <c r="T182" i="11" s="1"/>
  <c r="T185" i="11" s="1"/>
  <c r="T190" i="11" s="1"/>
  <c r="T202" i="11" s="1"/>
  <c r="T189" i="11" s="1"/>
  <c r="T243" i="11" s="1"/>
  <c r="K258" i="11"/>
  <c r="T258" i="11"/>
  <c r="T259" i="11"/>
  <c r="K66" i="12"/>
  <c r="K68" i="12" s="1"/>
  <c r="K70" i="12" s="1"/>
  <c r="T77" i="12"/>
  <c r="S30" i="12"/>
  <c r="S42" i="12" s="1"/>
  <c r="I80" i="12"/>
  <c r="G88" i="12"/>
  <c r="K12" i="12"/>
  <c r="K24" i="12" s="1"/>
  <c r="S12" i="12"/>
  <c r="S24" i="12" s="1"/>
  <c r="H24" i="12"/>
  <c r="P24" i="12"/>
  <c r="N12" i="12"/>
  <c r="N24" i="12" s="1"/>
  <c r="H30" i="12"/>
  <c r="H42" i="12" s="1"/>
  <c r="Q80" i="12"/>
  <c r="O88" i="12"/>
  <c r="K77" i="12"/>
  <c r="K86" i="12"/>
  <c r="L30" i="12"/>
  <c r="L42" i="12" s="1"/>
  <c r="L77" i="12"/>
  <c r="L86" i="12"/>
  <c r="I24" i="12"/>
  <c r="I87" i="12" s="1"/>
  <c r="P30" i="12"/>
  <c r="P42" i="12" s="1"/>
  <c r="S77" i="12"/>
  <c r="S86" i="12"/>
  <c r="R87" i="12"/>
  <c r="R83" i="12"/>
  <c r="R79" i="12"/>
  <c r="R89" i="12"/>
  <c r="J87" i="12"/>
  <c r="J83" i="12"/>
  <c r="J89" i="12"/>
  <c r="J79" i="12"/>
  <c r="G24" i="12"/>
  <c r="O24" i="12"/>
  <c r="T87" i="12"/>
  <c r="T83" i="12"/>
  <c r="T79" i="12"/>
  <c r="T84" i="12" s="1"/>
  <c r="T85" i="12" s="1"/>
  <c r="T89" i="12"/>
  <c r="H89" i="12"/>
  <c r="H79" i="12"/>
  <c r="H87" i="12"/>
  <c r="H83" i="12"/>
  <c r="P89" i="12"/>
  <c r="P79" i="12"/>
  <c r="P87" i="12"/>
  <c r="P83" i="12"/>
  <c r="L87" i="12"/>
  <c r="L83" i="12"/>
  <c r="L79" i="12"/>
  <c r="L89" i="12"/>
  <c r="I79" i="12"/>
  <c r="Q87" i="12"/>
  <c r="Q83" i="12"/>
  <c r="Q89" i="12"/>
  <c r="Q79" i="12"/>
  <c r="M24" i="12"/>
  <c r="L66" i="12"/>
  <c r="L68" i="12" s="1"/>
  <c r="L70" i="12" s="1"/>
  <c r="M30" i="12"/>
  <c r="M42" i="12" s="1"/>
  <c r="M66" i="12"/>
  <c r="M68" i="12" s="1"/>
  <c r="M70" i="12" s="1"/>
  <c r="M77" i="12"/>
  <c r="G78" i="12"/>
  <c r="O78" i="12"/>
  <c r="K80" i="12"/>
  <c r="S80" i="12"/>
  <c r="M82" i="12"/>
  <c r="M86" i="12"/>
  <c r="I88" i="12"/>
  <c r="Q88" i="12"/>
  <c r="L99" i="12"/>
  <c r="K82" i="12"/>
  <c r="N30" i="12"/>
  <c r="N42" i="12" s="1"/>
  <c r="N66" i="12"/>
  <c r="N68" i="12" s="1"/>
  <c r="N70" i="12" s="1"/>
  <c r="N77" i="12"/>
  <c r="H78" i="12"/>
  <c r="P78" i="12"/>
  <c r="L80" i="12"/>
  <c r="T80" i="12"/>
  <c r="N82" i="12"/>
  <c r="N86" i="12"/>
  <c r="J88" i="12"/>
  <c r="R88" i="12"/>
  <c r="M99" i="12"/>
  <c r="M101" i="12" s="1"/>
  <c r="L101" i="12"/>
  <c r="G30" i="12"/>
  <c r="G42" i="12" s="1"/>
  <c r="O30" i="12"/>
  <c r="O42" i="12" s="1"/>
  <c r="G66" i="12"/>
  <c r="G68" i="12" s="1"/>
  <c r="G70" i="12" s="1"/>
  <c r="O66" i="12"/>
  <c r="O68" i="12" s="1"/>
  <c r="O70" i="12" s="1"/>
  <c r="G77" i="12"/>
  <c r="O77" i="12"/>
  <c r="I78" i="12"/>
  <c r="Q78" i="12"/>
  <c r="M80" i="12"/>
  <c r="G82" i="12"/>
  <c r="O82" i="12"/>
  <c r="K88" i="12"/>
  <c r="S88" i="12"/>
  <c r="N99" i="12"/>
  <c r="N101" i="12" s="1"/>
  <c r="S66" i="12"/>
  <c r="S68" i="12" s="1"/>
  <c r="S70" i="12" s="1"/>
  <c r="L82" i="12"/>
  <c r="L84" i="12" s="1"/>
  <c r="L85" i="12" s="1"/>
  <c r="H66" i="12"/>
  <c r="H68" i="12" s="1"/>
  <c r="H70" i="12" s="1"/>
  <c r="P66" i="12"/>
  <c r="P68" i="12" s="1"/>
  <c r="P70" i="12" s="1"/>
  <c r="H77" i="12"/>
  <c r="P77" i="12"/>
  <c r="J78" i="12"/>
  <c r="R78" i="12"/>
  <c r="N80" i="12"/>
  <c r="H82" i="12"/>
  <c r="P82" i="12"/>
  <c r="T88" i="12"/>
  <c r="P92" i="12"/>
  <c r="P99" i="12" s="1"/>
  <c r="P101" i="12" s="1"/>
  <c r="O99" i="12"/>
  <c r="O101" i="12" s="1"/>
  <c r="T66" i="12"/>
  <c r="T68" i="12" s="1"/>
  <c r="T70" i="12" s="1"/>
  <c r="Q3" i="12"/>
  <c r="I30" i="12"/>
  <c r="I42" i="12" s="1"/>
  <c r="Q30" i="12"/>
  <c r="Q42" i="12" s="1"/>
  <c r="I66" i="12"/>
  <c r="I68" i="12" s="1"/>
  <c r="I70" i="12" s="1"/>
  <c r="Q66" i="12"/>
  <c r="Q68" i="12" s="1"/>
  <c r="Q70" i="12" s="1"/>
  <c r="I77" i="12"/>
  <c r="Q77" i="12"/>
  <c r="P26" i="12"/>
  <c r="P44" i="12"/>
  <c r="J66" i="12"/>
  <c r="J68" i="12" s="1"/>
  <c r="J70" i="12" s="1"/>
  <c r="R66" i="12"/>
  <c r="R68" i="12" s="1"/>
  <c r="R70" i="12" s="1"/>
  <c r="J77" i="12"/>
  <c r="R77" i="12"/>
  <c r="H266" i="11"/>
  <c r="H264" i="11"/>
  <c r="H260" i="11"/>
  <c r="H257" i="11"/>
  <c r="P41" i="11"/>
  <c r="G263" i="11"/>
  <c r="G256" i="11"/>
  <c r="I5" i="11"/>
  <c r="Q5" i="11"/>
  <c r="I41" i="11"/>
  <c r="Q41" i="11"/>
  <c r="Q255" i="11"/>
  <c r="Q256" i="11"/>
  <c r="Q93" i="11"/>
  <c r="Q133" i="11" s="1"/>
  <c r="P79" i="11"/>
  <c r="J5" i="11"/>
  <c r="R5" i="11"/>
  <c r="K41" i="11"/>
  <c r="K79" i="11" s="1"/>
  <c r="I225" i="11"/>
  <c r="I203" i="11" s="1"/>
  <c r="I243" i="11" s="1"/>
  <c r="S79" i="11"/>
  <c r="K256" i="11"/>
  <c r="K255" i="11"/>
  <c r="K93" i="11"/>
  <c r="K133" i="11" s="1"/>
  <c r="T264" i="11"/>
  <c r="T257" i="11"/>
  <c r="T266" i="11"/>
  <c r="T260" i="11"/>
  <c r="N79" i="11"/>
  <c r="O48" i="11"/>
  <c r="O41" i="11" s="1"/>
  <c r="O79" i="11" s="1"/>
  <c r="M41" i="11"/>
  <c r="M79" i="11" s="1"/>
  <c r="I255" i="11"/>
  <c r="I256" i="11"/>
  <c r="M265" i="11"/>
  <c r="M258" i="11"/>
  <c r="M154" i="11"/>
  <c r="M163" i="11" s="1"/>
  <c r="M178" i="11" s="1"/>
  <c r="M182" i="11" s="1"/>
  <c r="M185" i="11" s="1"/>
  <c r="M190" i="11" s="1"/>
  <c r="M202" i="11" s="1"/>
  <c r="M189" i="11" s="1"/>
  <c r="M243" i="11" s="1"/>
  <c r="N133" i="11"/>
  <c r="G94" i="11"/>
  <c r="G93" i="11" s="1"/>
  <c r="O94" i="11"/>
  <c r="O93" i="11" s="1"/>
  <c r="N263" i="11"/>
  <c r="N255" i="11"/>
  <c r="L225" i="11"/>
  <c r="L203" i="11" s="1"/>
  <c r="L243" i="11" s="1"/>
  <c r="L256" i="11"/>
  <c r="S256" i="11"/>
  <c r="S255" i="11"/>
  <c r="M133" i="11"/>
  <c r="P269" i="11"/>
  <c r="P274" i="11" s="1"/>
  <c r="P275" i="11" s="1"/>
  <c r="P135" i="11"/>
  <c r="P81" i="11"/>
  <c r="G133" i="11"/>
  <c r="O133" i="11"/>
  <c r="J93" i="11"/>
  <c r="J133" i="11" s="1"/>
  <c r="G258" i="11"/>
  <c r="G154" i="11"/>
  <c r="G163" i="11" s="1"/>
  <c r="G178" i="11" s="1"/>
  <c r="G182" i="11" s="1"/>
  <c r="G185" i="11" s="1"/>
  <c r="G190" i="11" s="1"/>
  <c r="G202" i="11" s="1"/>
  <c r="G189" i="11" s="1"/>
  <c r="G243" i="11" s="1"/>
  <c r="G247" i="11" s="1"/>
  <c r="G259" i="11"/>
  <c r="G265" i="11"/>
  <c r="O258" i="11"/>
  <c r="O154" i="11"/>
  <c r="O163" i="11" s="1"/>
  <c r="O178" i="11" s="1"/>
  <c r="O182" i="11" s="1"/>
  <c r="O185" i="11" s="1"/>
  <c r="O190" i="11" s="1"/>
  <c r="O202" i="11" s="1"/>
  <c r="O189" i="11" s="1"/>
  <c r="O243" i="11" s="1"/>
  <c r="O259" i="11"/>
  <c r="O265" i="11"/>
  <c r="S163" i="11"/>
  <c r="S178" i="11" s="1"/>
  <c r="S182" i="11" s="1"/>
  <c r="S185" i="11" s="1"/>
  <c r="S190" i="11" s="1"/>
  <c r="S202" i="11" s="1"/>
  <c r="S189" i="11" s="1"/>
  <c r="S243" i="11" s="1"/>
  <c r="N256" i="11"/>
  <c r="J255" i="11"/>
  <c r="O256" i="11"/>
  <c r="H133" i="11"/>
  <c r="P255" i="11"/>
  <c r="S225" i="11"/>
  <c r="S203" i="11" s="1"/>
  <c r="M259" i="11"/>
  <c r="T261" i="11"/>
  <c r="T262" i="11" s="1"/>
  <c r="H154" i="11"/>
  <c r="H163" i="11" s="1"/>
  <c r="H178" i="11" s="1"/>
  <c r="H182" i="11" s="1"/>
  <c r="H185" i="11" s="1"/>
  <c r="H190" i="11" s="1"/>
  <c r="H202" i="11" s="1"/>
  <c r="H259" i="11"/>
  <c r="H265" i="11"/>
  <c r="G255" i="11"/>
  <c r="L93" i="11"/>
  <c r="L133" i="11" s="1"/>
  <c r="P154" i="11"/>
  <c r="P163" i="11" s="1"/>
  <c r="P178" i="11" s="1"/>
  <c r="P182" i="11" s="1"/>
  <c r="P185" i="11" s="1"/>
  <c r="P190" i="11" s="1"/>
  <c r="P202" i="11" s="1"/>
  <c r="P189" i="11" s="1"/>
  <c r="P243" i="11" s="1"/>
  <c r="P259" i="11"/>
  <c r="P265" i="11"/>
  <c r="M256" i="11"/>
  <c r="R255" i="11"/>
  <c r="P258" i="11"/>
  <c r="I258" i="11"/>
  <c r="Q258" i="11"/>
  <c r="K259" i="11"/>
  <c r="S259" i="11"/>
  <c r="I265" i="11"/>
  <c r="Q265" i="11"/>
  <c r="L274" i="11"/>
  <c r="H256" i="11"/>
  <c r="P256" i="11"/>
  <c r="N259" i="11"/>
  <c r="M274" i="11"/>
  <c r="M275" i="11" s="1"/>
  <c r="L275" i="11"/>
  <c r="N154" i="11"/>
  <c r="N163" i="11" s="1"/>
  <c r="N178" i="11" s="1"/>
  <c r="N182" i="11" s="1"/>
  <c r="N185" i="11" s="1"/>
  <c r="N190" i="11" s="1"/>
  <c r="N202" i="11" s="1"/>
  <c r="N189" i="11" s="1"/>
  <c r="N243" i="11" s="1"/>
  <c r="N274" i="11"/>
  <c r="N275" i="11" s="1"/>
  <c r="N258" i="11"/>
  <c r="O274" i="11"/>
  <c r="O275" i="11" s="1"/>
  <c r="H243" i="11" l="1"/>
  <c r="H247" i="11" s="1"/>
  <c r="I246" i="11" s="1"/>
  <c r="I247" i="11" s="1"/>
  <c r="J246" i="11" s="1"/>
  <c r="J247" i="11" s="1"/>
  <c r="K246" i="11" s="1"/>
  <c r="K247" i="11" s="1"/>
  <c r="L246" i="11" s="1"/>
  <c r="L247" i="11" s="1"/>
  <c r="M246" i="11" s="1"/>
  <c r="M247" i="11" s="1"/>
  <c r="Q81" i="11"/>
  <c r="Q187" i="11"/>
  <c r="Q135" i="11"/>
  <c r="Q269" i="11"/>
  <c r="Q274" i="11" s="1"/>
  <c r="Q275" i="11" s="1"/>
  <c r="Q276" i="11" s="1"/>
  <c r="Q277" i="11" s="1"/>
  <c r="Q253" i="11"/>
  <c r="L257" i="11"/>
  <c r="L260" i="11"/>
  <c r="L261" i="11" s="1"/>
  <c r="L262" i="11" s="1"/>
  <c r="L264" i="11"/>
  <c r="L266" i="11"/>
  <c r="R79" i="11"/>
  <c r="P93" i="11"/>
  <c r="P133" i="11" s="1"/>
  <c r="J79" i="11"/>
  <c r="H255" i="11"/>
  <c r="H261" i="11" s="1"/>
  <c r="H262" i="11" s="1"/>
  <c r="S93" i="11"/>
  <c r="S133" i="11" s="1"/>
  <c r="R256" i="11"/>
  <c r="S89" i="12"/>
  <c r="S83" i="12"/>
  <c r="S87" i="12"/>
  <c r="S79" i="12"/>
  <c r="S84" i="12" s="1"/>
  <c r="S85" i="12" s="1"/>
  <c r="N87" i="12"/>
  <c r="N79" i="12"/>
  <c r="N83" i="12"/>
  <c r="N89" i="12"/>
  <c r="I83" i="12"/>
  <c r="I89" i="12"/>
  <c r="K87" i="12"/>
  <c r="K83" i="12"/>
  <c r="K79" i="12"/>
  <c r="K89" i="12"/>
  <c r="N84" i="12"/>
  <c r="N85" i="12" s="1"/>
  <c r="J84" i="12"/>
  <c r="J85" i="12" s="1"/>
  <c r="L102" i="12"/>
  <c r="L103" i="12" s="1"/>
  <c r="M102" i="12"/>
  <c r="M103" i="12" s="1"/>
  <c r="N102" i="12"/>
  <c r="N103" i="12" s="1"/>
  <c r="P102" i="12"/>
  <c r="P103" i="12" s="1"/>
  <c r="R84" i="12"/>
  <c r="R85" i="12" s="1"/>
  <c r="Q84" i="12"/>
  <c r="Q85" i="12" s="1"/>
  <c r="O102" i="12"/>
  <c r="O103" i="12" s="1"/>
  <c r="P84" i="12"/>
  <c r="P85" i="12" s="1"/>
  <c r="M79" i="12"/>
  <c r="M84" i="12" s="1"/>
  <c r="M85" i="12" s="1"/>
  <c r="M87" i="12"/>
  <c r="M89" i="12"/>
  <c r="M83" i="12"/>
  <c r="I84" i="12"/>
  <c r="I85" i="12" s="1"/>
  <c r="G79" i="12"/>
  <c r="G89" i="12"/>
  <c r="G87" i="12"/>
  <c r="G83" i="12"/>
  <c r="R3" i="12"/>
  <c r="Q75" i="12"/>
  <c r="Q92" i="12"/>
  <c r="Q99" i="12" s="1"/>
  <c r="Q101" i="12" s="1"/>
  <c r="Q44" i="12"/>
  <c r="Q26" i="12"/>
  <c r="H84" i="12"/>
  <c r="H85" i="12" s="1"/>
  <c r="O89" i="12"/>
  <c r="O79" i="12"/>
  <c r="O87" i="12"/>
  <c r="O83" i="12"/>
  <c r="M257" i="11"/>
  <c r="M266" i="11"/>
  <c r="M264" i="11"/>
  <c r="M260" i="11"/>
  <c r="O266" i="11"/>
  <c r="O264" i="11"/>
  <c r="O257" i="11"/>
  <c r="O261" i="11" s="1"/>
  <c r="O262" i="11" s="1"/>
  <c r="O260" i="11"/>
  <c r="K264" i="11"/>
  <c r="K260" i="11"/>
  <c r="K257" i="11"/>
  <c r="K266" i="11"/>
  <c r="S264" i="11"/>
  <c r="S260" i="11"/>
  <c r="S257" i="11"/>
  <c r="S261" i="11" s="1"/>
  <c r="S262" i="11" s="1"/>
  <c r="S266" i="11"/>
  <c r="R269" i="11"/>
  <c r="R274" i="11" s="1"/>
  <c r="R275" i="11" s="1"/>
  <c r="R135" i="11"/>
  <c r="R81" i="11"/>
  <c r="R187" i="11"/>
  <c r="S3" i="11"/>
  <c r="R253" i="11"/>
  <c r="L276" i="11"/>
  <c r="L277" i="11" s="1"/>
  <c r="N266" i="11"/>
  <c r="N264" i="11"/>
  <c r="N257" i="11"/>
  <c r="N261" i="11" s="1"/>
  <c r="N262" i="11" s="1"/>
  <c r="N260" i="11"/>
  <c r="M276" i="11"/>
  <c r="M277" i="11" s="1"/>
  <c r="K261" i="11"/>
  <c r="K262" i="11" s="1"/>
  <c r="N276" i="11"/>
  <c r="N277" i="11" s="1"/>
  <c r="R264" i="11"/>
  <c r="R260" i="11"/>
  <c r="R257" i="11"/>
  <c r="R266" i="11"/>
  <c r="P266" i="11"/>
  <c r="P264" i="11"/>
  <c r="P260" i="11"/>
  <c r="P257" i="11"/>
  <c r="P261" i="11" s="1"/>
  <c r="P262" i="11" s="1"/>
  <c r="J264" i="11"/>
  <c r="J260" i="11"/>
  <c r="J257" i="11"/>
  <c r="J261" i="11" s="1"/>
  <c r="J262" i="11" s="1"/>
  <c r="J266" i="11"/>
  <c r="Q79" i="11"/>
  <c r="P276" i="11"/>
  <c r="P277" i="11" s="1"/>
  <c r="O276" i="11"/>
  <c r="O277" i="11"/>
  <c r="G266" i="11"/>
  <c r="G264" i="11"/>
  <c r="G257" i="11"/>
  <c r="G261" i="11" s="1"/>
  <c r="G262" i="11" s="1"/>
  <c r="G260" i="11"/>
  <c r="I79" i="11"/>
  <c r="G279" i="11" l="1"/>
  <c r="R276" i="11"/>
  <c r="R277" i="11" s="1"/>
  <c r="G278" i="11" s="1"/>
  <c r="Q102" i="12"/>
  <c r="Q103" i="12" s="1"/>
  <c r="R261" i="11"/>
  <c r="R262" i="11" s="1"/>
  <c r="M261" i="11"/>
  <c r="M262" i="11" s="1"/>
  <c r="K84" i="12"/>
  <c r="K85" i="12" s="1"/>
  <c r="O84" i="12"/>
  <c r="O85" i="12" s="1"/>
  <c r="G84" i="12"/>
  <c r="G85" i="12" s="1"/>
  <c r="R92" i="12"/>
  <c r="S3" i="12"/>
  <c r="T3" i="12" s="1"/>
  <c r="R26" i="12"/>
  <c r="S26" i="12" s="1"/>
  <c r="T26" i="12" s="1"/>
  <c r="R44" i="12"/>
  <c r="S44" i="12" s="1"/>
  <c r="T44" i="12" s="1"/>
  <c r="R75" i="12"/>
  <c r="S75" i="12" s="1"/>
  <c r="T75" i="12" s="1"/>
  <c r="S187" i="11"/>
  <c r="S269" i="11"/>
  <c r="S274" i="11" s="1"/>
  <c r="S275" i="11" s="1"/>
  <c r="T3" i="11"/>
  <c r="S253" i="11"/>
  <c r="S135" i="11"/>
  <c r="S81" i="11"/>
  <c r="I264" i="11"/>
  <c r="I260" i="11"/>
  <c r="I266" i="11"/>
  <c r="I257" i="11"/>
  <c r="Q264" i="11"/>
  <c r="Q260" i="11"/>
  <c r="Q266" i="11"/>
  <c r="Q257" i="11"/>
  <c r="Q261" i="11" s="1"/>
  <c r="Q262" i="11" s="1"/>
  <c r="O246" i="11"/>
  <c r="O247" i="11" s="1"/>
  <c r="P246" i="11" s="1"/>
  <c r="P247" i="11" s="1"/>
  <c r="Q246" i="11" s="1"/>
  <c r="Q247" i="11" s="1"/>
  <c r="R246" i="11" s="1"/>
  <c r="R247" i="11" s="1"/>
  <c r="S246" i="11" s="1"/>
  <c r="S247" i="11" s="1"/>
  <c r="T246" i="11" s="1"/>
  <c r="T247" i="11" s="1"/>
  <c r="N246" i="11"/>
  <c r="N247" i="11" s="1"/>
  <c r="S276" i="11" l="1"/>
  <c r="S277" i="11" s="1"/>
  <c r="S92" i="12"/>
  <c r="R99" i="12"/>
  <c r="T187" i="11"/>
  <c r="T253" i="11"/>
  <c r="T269" i="11"/>
  <c r="T274" i="11" s="1"/>
  <c r="T275" i="11" s="1"/>
  <c r="T135" i="11"/>
  <c r="T81" i="11"/>
  <c r="I261" i="11"/>
  <c r="I262" i="11" s="1"/>
  <c r="T276" i="11" l="1"/>
  <c r="T277" i="11" s="1"/>
  <c r="R101" i="12"/>
  <c r="G105" i="12"/>
  <c r="T92" i="12"/>
  <c r="T99" i="12" s="1"/>
  <c r="T101" i="12" s="1"/>
  <c r="S99" i="12"/>
  <c r="S101" i="12" s="1"/>
  <c r="S102" i="12" l="1"/>
  <c r="S103" i="12" s="1"/>
  <c r="T102" i="12"/>
  <c r="T103" i="12" s="1"/>
  <c r="R102" i="12"/>
  <c r="R103" i="12" s="1"/>
  <c r="G104" i="12" s="1"/>
</calcChain>
</file>

<file path=xl/sharedStrings.xml><?xml version="1.0" encoding="utf-8"?>
<sst xmlns="http://schemas.openxmlformats.org/spreadsheetml/2006/main" count="691" uniqueCount="329">
  <si>
    <t>Kapitał (fundusz) podstawowy</t>
  </si>
  <si>
    <t>Kapitał (fundusz) zapasowy</t>
  </si>
  <si>
    <t>Kapitał (fundusz) z aktualizacji wyceny</t>
  </si>
  <si>
    <t>Zysk (strata) z lat ubiegłych</t>
  </si>
  <si>
    <t>Zysk (strata) netto</t>
  </si>
  <si>
    <t>Odpisy z zysku netto w ciagu roku obrotowego</t>
  </si>
  <si>
    <t>Pozostałe kapitały (fundusze) rezerwowe</t>
  </si>
  <si>
    <t>2022 r.</t>
  </si>
  <si>
    <t>2021 r.</t>
  </si>
  <si>
    <t>2020 r.</t>
  </si>
  <si>
    <t>Wszystkie pola muszą zostać wypełnione, w przypadku, gdy dane pole nie dotyczy wnioskodawcy należy wpisać "0,00"</t>
  </si>
  <si>
    <t>Dane finansowe podmiotu powiązanego w PLN</t>
  </si>
  <si>
    <t>Sprawozdanie finansowe i prognoza</t>
  </si>
  <si>
    <t>Okres przed projektem</t>
  </si>
  <si>
    <t>Okres realizacji projektu</t>
  </si>
  <si>
    <t>Okres trwałości projektu</t>
  </si>
  <si>
    <t xml:space="preserve">Data:   </t>
  </si>
  <si>
    <t xml:space="preserve">Prognoza na koniec roku kalendarzowego w którym złożono wniosek </t>
  </si>
  <si>
    <t>Prognoza na koniec pierwszego roku kalendarzowego, w którym jest realizowany projekt</t>
  </si>
  <si>
    <t>Prognoza na koniec drugiego roku kalendarzowego, w którym jest realizowany  projekt</t>
  </si>
  <si>
    <t>Prognoza na koniec trzeciego roku kalendarzowego, w którym jest realizowany projekt</t>
  </si>
  <si>
    <t>Prognoza na koniec roku kalendarzowego w którym planowane jest rzeczowe zakończenie realizacji projektu</t>
  </si>
  <si>
    <t>Prognoza na koniec 1 roku kalendarzowego po zakończeniu realizacji projektu</t>
  </si>
  <si>
    <t>Prognoza na koniec 2 roku kalendarzowego po zakończeniu realizacji projektu</t>
  </si>
  <si>
    <t>Prognoza na koniec 3 roku kalendarzowego po zakończeniu realizacji projektu</t>
  </si>
  <si>
    <t>Prognoza na koniec 4 roku kalendarzowego po zakończeniu realizacji projektu</t>
  </si>
  <si>
    <t>Prognoza na koniec 5 roku kalendarzowego po zakończeniu realizacji projektu</t>
  </si>
  <si>
    <t>A. Aktywa trwałe</t>
  </si>
  <si>
    <t>I. Wartości niematerialne i prawne</t>
  </si>
  <si>
    <t>1. Koszty zakończonych prac rozwojowych</t>
  </si>
  <si>
    <t>2. Wartość firmy</t>
  </si>
  <si>
    <t>3. Inne wartości niematerialne i prawne</t>
  </si>
  <si>
    <t>4. Zaliczki na wartości niematerialne i prawne</t>
  </si>
  <si>
    <t>II. Rzeczowe aktywa trwałe</t>
  </si>
  <si>
    <t>1. Środki trwałe</t>
  </si>
  <si>
    <t>a) Grunty (w tym prawo użytkowania wieczystego gruntu)</t>
  </si>
  <si>
    <t>b) Budynki, lokale i obiekty inżynierii lądowej i wodnej</t>
  </si>
  <si>
    <t>c) Urządzenia techniczne i maszyny</t>
  </si>
  <si>
    <t>d) Środki transportu</t>
  </si>
  <si>
    <t>e) Pozostałe rzeczowe środki trwałe</t>
  </si>
  <si>
    <t>2. Środki trwałe w budowie</t>
  </si>
  <si>
    <t>3. Zaliczki na środki trwałe w budowie</t>
  </si>
  <si>
    <t>III. Należności długoterminowe</t>
  </si>
  <si>
    <t>1. Od jednostek powiązanych</t>
  </si>
  <si>
    <t>2. Od pozostałych jednostek</t>
  </si>
  <si>
    <t>IV. Inwestycje długoterminowe</t>
  </si>
  <si>
    <t>1. Nieruchomości</t>
  </si>
  <si>
    <t>2. Wartości niematerialne i prawne</t>
  </si>
  <si>
    <t>3. Długoterminowe aktywa finansowe</t>
  </si>
  <si>
    <t>a) w jednostkach powiązanych</t>
  </si>
  <si>
    <t xml:space="preserve"> – udziały lub akcje</t>
  </si>
  <si>
    <t xml:space="preserve"> – inne papiery wartościowe</t>
  </si>
  <si>
    <t xml:space="preserve"> – udzielone pożyczki</t>
  </si>
  <si>
    <t xml:space="preserve"> – inne długoterminowe aktywa finansowe</t>
  </si>
  <si>
    <t>b) w pozostałych jednostkach</t>
  </si>
  <si>
    <t>4. Inne inwestycje długoterminowe</t>
  </si>
  <si>
    <t>V. Długoterminowe rozliczenia międzyokresowe</t>
  </si>
  <si>
    <t>1. Aktywa z tytułu odroczonego podatku dochodowego</t>
  </si>
  <si>
    <t>2. Inne rozliczenia międzyokresowe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</si>
  <si>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</si>
  <si>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</si>
  <si>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</si>
  <si>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</si>
  <si>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</si>
  <si>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</si>
  <si>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5. Zaliczki na dostawy</t>
  </si>
  <si>
    <t>II. Należności krótkoterminowe</t>
  </si>
  <si>
    <t>1. Należności od jednostek powiązanych</t>
  </si>
  <si>
    <t>a) z tytułu dostaw i usług, o okresie spłaty:</t>
  </si>
  <si>
    <t xml:space="preserve"> – do 12 miesięcy</t>
  </si>
  <si>
    <t xml:space="preserve"> – powyżej 12 miesięcy</t>
  </si>
  <si>
    <t>b) inne</t>
  </si>
  <si>
    <t>2. Należności od pozostałych jednostek</t>
  </si>
  <si>
    <t>b) z tytułu podatków, dotacji, ceł, ubezp. społecz., zdrowot. oraz innych świadczeń</t>
  </si>
  <si>
    <t>c) inne</t>
  </si>
  <si>
    <t>d) dochodzone na drodze sądowej</t>
  </si>
  <si>
    <t>III. Inwestycje krótkoterminowe</t>
  </si>
  <si>
    <t>1. Krótkoterminowe aktywa finansowe</t>
  </si>
  <si>
    <t xml:space="preserve"> – inne krótkoterminowe aktywa finansowe</t>
  </si>
  <si>
    <t>c) środki pieniężne i inne aktywa pieniężne</t>
  </si>
  <si>
    <t xml:space="preserve"> – środki pieniężne w kasie i na rachunkach</t>
  </si>
  <si>
    <t xml:space="preserve"> – inne środki pieniężne</t>
  </si>
  <si>
    <t xml:space="preserve"> – inne aktywa pieniężne</t>
  </si>
  <si>
    <t>2. Inne inwestycje krótkoterminowe</t>
  </si>
  <si>
    <t>IV. Krótkoterminowe rozliczenia międzyokresowe</t>
  </si>
  <si>
    <t>Aktywa razem</t>
  </si>
  <si>
    <t>A. Kapitał (fundusz) własny</t>
  </si>
  <si>
    <t>I. Kapitał (fundusz) podstawowy</t>
  </si>
  <si>
    <t>II. Należne wpłaty na kapitał podstawowy (wielkość ujemna)</t>
  </si>
  <si>
    <t>III. Udziały (akcje) własne (wielkość ujemna)</t>
  </si>
  <si>
    <t>IV. Kapitał (fundusz) zapasowy</t>
  </si>
  <si>
    <t>V. Kapitał (fundusz) z aktualizacji wyceny</t>
  </si>
  <si>
    <t>VI. Pozostałe kapitały (fundusze) rezerwowe</t>
  </si>
  <si>
    <t>VII. Zysk (strata) z lat ubiegłych</t>
  </si>
  <si>
    <t>VIII. Zysk (strata) netto</t>
  </si>
  <si>
    <t>IX. Odpisy z zysku netto w ciągu roku obrotowego (wielkość ujemna)</t>
  </si>
  <si>
    <t>B. Zobowiązania i rezerwy na zobowiązania</t>
  </si>
  <si>
    <t>I. Rezerwy na zobowiązania</t>
  </si>
  <si>
    <t>1. Rezerwa z tytułu odroczonego podatku dochodowego</t>
  </si>
  <si>
    <t>2. Rezerwa na świadczenia emerytalne i podobne</t>
  </si>
  <si>
    <t xml:space="preserve"> – długoterminowa</t>
  </si>
  <si>
    <t xml:space="preserve"> – krótkoterminowa</t>
  </si>
  <si>
    <t>3. Pozostałe rezerwy</t>
  </si>
  <si>
    <t xml:space="preserve"> – długoterminowe</t>
  </si>
  <si>
    <t xml:space="preserve"> – krótkoterminowe</t>
  </si>
  <si>
    <t>II. Zobowiązania długoterminowe</t>
  </si>
  <si>
    <t>1. Wobec jednostek powiązanych</t>
  </si>
  <si>
    <t>2. Wobec pozostałych jednostek</t>
  </si>
  <si>
    <t xml:space="preserve">   a) kredyty i pożyczki</t>
  </si>
  <si>
    <t xml:space="preserve">   b) z tytułu emisji dłużnych papierów wartościowych</t>
  </si>
  <si>
    <t xml:space="preserve">   c) inne zobowiązania finansowe</t>
  </si>
  <si>
    <t xml:space="preserve">   d) inne </t>
  </si>
  <si>
    <t>III. Zobowiązania krótkoterminowe</t>
  </si>
  <si>
    <t xml:space="preserve">   a) z tytułu dostaw i usług, o okresie wymagalności:</t>
  </si>
  <si>
    <t xml:space="preserve">   b) inne</t>
  </si>
  <si>
    <t xml:space="preserve">   d) z tytułu dostaw i usług, o okresie wymagalności:</t>
  </si>
  <si>
    <t xml:space="preserve">   e) zaliczki otrzymane na dostawy</t>
  </si>
  <si>
    <t xml:space="preserve">   f) zobowiązania wekslowe</t>
  </si>
  <si>
    <t xml:space="preserve">   g) z tytułu podatków, ceł, ubezpieczeń i innych świadczeń</t>
  </si>
  <si>
    <t xml:space="preserve">   h) z tytułu wynagrodzeń</t>
  </si>
  <si>
    <t xml:space="preserve">   i) inne</t>
  </si>
  <si>
    <t>3. Fundusze specjalne</t>
  </si>
  <si>
    <t>IV. Rozliczenia międzyokresowe</t>
  </si>
  <si>
    <t>1. Ujemna wartość firmy</t>
  </si>
  <si>
    <t>Pasywa razem</t>
  </si>
  <si>
    <t>RACHUNEK ZYSKÓW I STRAT
(wariant porównawczy)
(dane w tys. PLN)</t>
  </si>
  <si>
    <t>A. Przychody netto ze sprzedaży i zrównane z nimi, w tym:</t>
  </si>
  <si>
    <t>– od jednostek powiązanych</t>
  </si>
  <si>
    <t>I. Przychody netto ze sprzedaży produktów</t>
  </si>
  <si>
    <t>II. Zmiana stanu produktów (zwiększenie – wartość dodatnia, zmniejszenie – wartość ujemna)</t>
  </si>
  <si>
    <t>III. Koszt wytworzenia produktów na własne potrzeby jednostki</t>
  </si>
  <si>
    <t>IV. Przychody netto ze sprzedaży towarów i materiałów</t>
  </si>
  <si>
    <t>B. Koszty działalności operacyjnej:</t>
  </si>
  <si>
    <t>I. Amortyzacja</t>
  </si>
  <si>
    <t>II. Zużycie materiałów i energii</t>
  </si>
  <si>
    <t>III. Usługi obce</t>
  </si>
  <si>
    <t>IV. Podatki i opłaty, w tym:</t>
  </si>
  <si>
    <t xml:space="preserve"> – podatek akcyzowy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</si>
  <si>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</si>
  <si>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</si>
  <si>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</si>
  <si>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</si>
  <si>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(strata) ze sprzedaży (A–B)</t>
  </si>
  <si>
    <t>D. Pozostałe przychody operacyjne:</t>
  </si>
  <si>
    <t>I. Zysk ze zbycia niefinansowych aktywów trwałych</t>
  </si>
  <si>
    <t>II. Dotacje</t>
  </si>
  <si>
    <t>III. Inne przychody operacyjne</t>
  </si>
  <si>
    <t>E. Pozostałe koszty operacyjne:</t>
  </si>
  <si>
    <t>I. Strata ze zbycia niefinansowych aktywów trwałych</t>
  </si>
  <si>
    <t>II. Aktualizacja wartości aktywów niefinansowych</t>
  </si>
  <si>
    <t>III. Inne koszty operacyjne</t>
  </si>
  <si>
    <t>F. Zysk (strata) z działalności operacyjnej (C+D–E)</t>
  </si>
  <si>
    <t>G. Przychody finansowe:</t>
  </si>
  <si>
    <t>I. Dywidendy i udziały w zyskach, w tym:</t>
  </si>
  <si>
    <t xml:space="preserve"> – od jednostek powiązanych</t>
  </si>
  <si>
    <t>II. Odsetki uzyskane, w tym:</t>
  </si>
  <si>
    <t>III. Zysk ze zbycia inwestycji</t>
  </si>
  <si>
    <t>IV. Aktualizacja wartości inwestycji</t>
  </si>
  <si>
    <t>V. Inne</t>
  </si>
  <si>
    <t>H. Koszty finansowe:</t>
  </si>
  <si>
    <t>I. Odsetki, w tym:</t>
  </si>
  <si>
    <t xml:space="preserve"> – dla jednostek powiązanych</t>
  </si>
  <si>
    <t>II. Strata ze zbycia inwestycji</t>
  </si>
  <si>
    <t>III. Aktualizacja wartości inwestycji</t>
  </si>
  <si>
    <t>IV. Inne</t>
  </si>
  <si>
    <t>I. Zysk (strata) z działalności gospodarczej (F+G–H)</t>
  </si>
  <si>
    <t>J. Wynik zdarzeń nadzwyczajnych (J.I.–J.II.)</t>
  </si>
  <si>
    <t>I. Zyski nadzwyczajne</t>
  </si>
  <si>
    <t>II. Straty nadzwyczajne</t>
  </si>
  <si>
    <t>K. Zysk (strata) brutto (I±J)</t>
  </si>
  <si>
    <t>L. Podatek dochodowy</t>
  </si>
  <si>
    <t>M. Pozostałe obowiązkowe zminiejszenia zysku (zwiększenia straty)</t>
  </si>
  <si>
    <t>N. Zysk (strata) netto (K–L–M)</t>
  </si>
  <si>
    <t>A. Przepływy środków pieniężnych z działalności operacyjnej</t>
  </si>
  <si>
    <t xml:space="preserve">I. Zysk (strata) netto </t>
  </si>
  <si>
    <t>II. Korekty razem</t>
  </si>
  <si>
    <t>1. Amortyzacja</t>
  </si>
  <si>
    <t xml:space="preserve">2. Zyski (straty) z tytułu różnic kursowych </t>
  </si>
  <si>
    <t xml:space="preserve">3. Odsetki i udziały w zyskach (dywidendy) </t>
  </si>
  <si>
    <t xml:space="preserve">4. Zysk (strata) z działalności inwestycyjnej </t>
  </si>
  <si>
    <t>5. Zmiana stanu rezerw</t>
  </si>
  <si>
    <t xml:space="preserve">6. Zmiana stanu zapasów </t>
  </si>
  <si>
    <t>7. Zmiana stanu należności</t>
  </si>
  <si>
    <t>8. Zmiana stanu zobowiązań krótkoterminowych, z wyjątkiem pożyczek i kredytów</t>
  </si>
  <si>
    <t xml:space="preserve">9. Zmiana stanu rozliczeń międzyokresowych </t>
  </si>
  <si>
    <t>10. Inne korekty</t>
  </si>
  <si>
    <t>III. Przepływy pieniężne netto z działalności operacyjnej (I±II)</t>
  </si>
  <si>
    <t>B. Przepływy środków pieniężnych z działalności inwestycyjnej</t>
  </si>
  <si>
    <t>I. Wpływy</t>
  </si>
  <si>
    <t>1. Zbycie wartości niematerialnych i prawnych oraz rzeczowych aktywów trwałych</t>
  </si>
  <si>
    <t>2. Zbycie inwestycji w nieruchomości oraz wartości niematerialne i prawne</t>
  </si>
  <si>
    <t xml:space="preserve">3. Z aktywów finansowych, w tym: </t>
  </si>
  <si>
    <t xml:space="preserve">a) w jednostkach powiązanych </t>
  </si>
  <si>
    <t xml:space="preserve"> - zbycie aktywów finansowych</t>
  </si>
  <si>
    <t xml:space="preserve"> - dywidendy i udziały w zyskach</t>
  </si>
  <si>
    <t xml:space="preserve"> - spłata udzielonych pożyczek długoterminowych</t>
  </si>
  <si>
    <t xml:space="preserve"> - odsetki</t>
  </si>
  <si>
    <t xml:space="preserve"> - inne wpływy z aktywów finansowych </t>
  </si>
  <si>
    <t>4. Inne wpływy inwestycyjne</t>
  </si>
  <si>
    <t>II. Wydatki</t>
  </si>
  <si>
    <t>1. Nabycie wartości niematerialnych i prawnych oraz rzeczowych aktywów trwałych</t>
  </si>
  <si>
    <t>2. Inwestycje w nieruchomości oraz wartości niematerialne i prawne</t>
  </si>
  <si>
    <t>3. Na aktywa finansowe, w tym:</t>
  </si>
  <si>
    <t>- nabycie aktywów finansowych</t>
  </si>
  <si>
    <t xml:space="preserve">- udzielone pożyczki długoterminowe </t>
  </si>
  <si>
    <t>4. Inne wydatki inwestycyjne</t>
  </si>
  <si>
    <t>III. Przepływy pieniężne netto z działalności inwestycyjnej (I-II)</t>
  </si>
  <si>
    <t>C. Przepływy środków pieniężnych z działalności finansowej</t>
  </si>
  <si>
    <t>1. Wpływy netto z wydania udziałów (emisji akcji) i innych instrumentów kapitałowych oraz dopłat do kapitału</t>
  </si>
  <si>
    <t>2. Kredyty i pożyczki</t>
  </si>
  <si>
    <t xml:space="preserve">3. Emisja dłużnych papierów wartościowych </t>
  </si>
  <si>
    <t>4. Inne wpływy finansowe</t>
  </si>
  <si>
    <t>1. Nabycie udziałów (akcji) własnych</t>
  </si>
  <si>
    <t xml:space="preserve">2. Dywidendy i inne wypłaty na rzecz właścicieli </t>
  </si>
  <si>
    <t>3. Inne, niż wypłaty na rzecz właścicieli, wydatki z tytułu podziału zysku</t>
  </si>
  <si>
    <t>4. Spłaty kredytów i pożyczek</t>
  </si>
  <si>
    <t xml:space="preserve">5. Wykup dłużnych papierów wartościowych </t>
  </si>
  <si>
    <t>6. Z tytułu innych zobowiązań finansowych</t>
  </si>
  <si>
    <t>7. Płatności zobowiązań z tytułu umów leasingu finansowego</t>
  </si>
  <si>
    <t>8. Odsetki</t>
  </si>
  <si>
    <t>9. Inne wydatki finansowe</t>
  </si>
  <si>
    <t>III. Przepływy pieniężne netto z działalności finansowej (I-II)</t>
  </si>
  <si>
    <t>D. Przepływy pieniężne netto razem (A.III±B.III±C.III)</t>
  </si>
  <si>
    <t>E. Bilansowa zmiana stanu środków pieniężnych, w tym</t>
  </si>
  <si>
    <t>- zmiana stanu środków pieniężnych z tytułu różnic kursowych</t>
  </si>
  <si>
    <t>F. Środki pieniężne na początek okresu</t>
  </si>
  <si>
    <t>G. Środki pieniężne na koniec okresu (F±D), w tym</t>
  </si>
  <si>
    <t>- o ograniczonej możliwości dysponowania</t>
  </si>
  <si>
    <t>Ocena kondycji (w tym analiza dyskryminacji)</t>
  </si>
  <si>
    <t>Waga</t>
  </si>
  <si>
    <t>1.</t>
  </si>
  <si>
    <t>Relacja nadwyżek pieniężnych (zysku brutto Wb i amortyzacji Am, tj.net cash - flow) do zobowiązań krótko- i długo terminowych (kapitału obcego Kob)</t>
  </si>
  <si>
    <t>2.</t>
  </si>
  <si>
    <t>Stosunek sumy bilansowej (aktywa A) do zobowiązań krótko- i długoterminowych Kob</t>
  </si>
  <si>
    <t>3.</t>
  </si>
  <si>
    <t>Relacja wyniku finansowego brutto Wb do majątku A (zyskowność brutto majątku)</t>
  </si>
  <si>
    <t>4.</t>
  </si>
  <si>
    <t>Relacja wyniku finansowego brutto Wb do sprzedaży O (rentowność brutto obrotów)</t>
  </si>
  <si>
    <t>5.</t>
  </si>
  <si>
    <t>Relacja zapasów Zap do obrotów O</t>
  </si>
  <si>
    <t>6.</t>
  </si>
  <si>
    <t>Relacja sprzedaży O do aktywów A (rotacja aktywów)</t>
  </si>
  <si>
    <t>7.</t>
  </si>
  <si>
    <t>Ocena przedsiębiorstwa (W)</t>
  </si>
  <si>
    <t>x</t>
  </si>
  <si>
    <t>Opis: W &lt; 0 przedsiębiorstwo zagrożone upadłością W = 0 przedsiębiorstwo bardzo słabe 0 &lt; W &lt; 1 przedsiębiorstwo średnie (o słabym wyniku) 1 &lt; W &lt; 2 przedsiębiorstwo o dobrej kondycji finansowej W ≥ 2 przedsiębiorstwo o bardzo dobrej kondycji</t>
  </si>
  <si>
    <t>Wskaźnik płynności</t>
  </si>
  <si>
    <t>Wskaźnik rentowności majątku</t>
  </si>
  <si>
    <t>Wskaźnik rentowności obrotu</t>
  </si>
  <si>
    <t>Wskaźnik zadłużenia</t>
  </si>
  <si>
    <t>Ocena efektywności finansowej projektu</t>
  </si>
  <si>
    <t>Wyszczególnienie</t>
  </si>
  <si>
    <t>Prognoza na koniec trzeciego roku kalendarzowego, w którym jest realizowany  projekt</t>
  </si>
  <si>
    <t>1. Zysk netto z działalności związanej z realizacją projektu/Oszczędność kosztów w wyniku realizacji projektu</t>
  </si>
  <si>
    <t>2. Amortyzacja aktywów trwałych związanych z realizacją projektu</t>
  </si>
  <si>
    <t>3. Koszty związane z realizacją projektu (wartość inwestycji)</t>
  </si>
  <si>
    <t>4. Przepływy netto niezdyskontowane</t>
  </si>
  <si>
    <t>Kolejne lata prowadzenia analizy</t>
  </si>
  <si>
    <t>Współczynnik dyskonta</t>
  </si>
  <si>
    <t>5. Przepływy netto zdyskontowane</t>
  </si>
  <si>
    <t>6. NPV/C</t>
  </si>
  <si>
    <t>7. IRR</t>
  </si>
  <si>
    <t>2. Maszyny i urządzenia</t>
  </si>
  <si>
    <t>3. Środki transportu</t>
  </si>
  <si>
    <t>4. Inne</t>
  </si>
  <si>
    <t>1. Materiały i surowce</t>
  </si>
  <si>
    <t>5. Inne</t>
  </si>
  <si>
    <t>II. Należności, w tym:</t>
  </si>
  <si>
    <t>1. Z tytułu dostaw i usług</t>
  </si>
  <si>
    <t>2. Od właściciela</t>
  </si>
  <si>
    <t>III. Środki pieniężne w kasie i w banku</t>
  </si>
  <si>
    <t xml:space="preserve">IV. Inne aktywa </t>
  </si>
  <si>
    <t>Aktywa razem (A+B)</t>
  </si>
  <si>
    <t>A. Kapitały własne</t>
  </si>
  <si>
    <t>w tym zysk zatrzymany</t>
  </si>
  <si>
    <t>I. Zobowiązania długoterminowe, w tym:</t>
  </si>
  <si>
    <t>kredyty i pożyczki długoterminowe</t>
  </si>
  <si>
    <t>II. Zobowiązania krótkoterminowe, w tym:</t>
  </si>
  <si>
    <t>kredyty i pożyczki krótkoterminowe</t>
  </si>
  <si>
    <t xml:space="preserve">wobec dostawców </t>
  </si>
  <si>
    <t>w tym przeterminowane</t>
  </si>
  <si>
    <t>wobec budżetu</t>
  </si>
  <si>
    <t>wobec ZUS</t>
  </si>
  <si>
    <t>pozostałe</t>
  </si>
  <si>
    <t>C. Inne pasywa</t>
  </si>
  <si>
    <t>w tym dotacje</t>
  </si>
  <si>
    <t>Pasywa razem (A+B+C)</t>
  </si>
  <si>
    <t>II. Przychody netto ze sprzedaży towarów i materiałów</t>
  </si>
  <si>
    <t>III. Pozostałe przychody</t>
  </si>
  <si>
    <t>IV. Podatki i opłaty</t>
  </si>
  <si>
    <t>V. Wynagrodzenia z narzutami</t>
  </si>
  <si>
    <t>VI. Koszty operacji finansowych (odsetki i prowizje)</t>
  </si>
  <si>
    <t>w tym odsetki</t>
  </si>
  <si>
    <t>VII. Wartość sprzedanych towarów i materiałów</t>
  </si>
  <si>
    <t>VIII. Pozostałe koszty</t>
  </si>
  <si>
    <t xml:space="preserve">I. Zapas początkowy </t>
  </si>
  <si>
    <t>II. Zapas końcowy</t>
  </si>
  <si>
    <t>F. Podatek dochodowy</t>
  </si>
  <si>
    <t xml:space="preserve">H. Koszty utrzymania właściciela </t>
  </si>
  <si>
    <t>J. Umorzenie środków trwałych</t>
  </si>
  <si>
    <t>3. Koszty związane z realizacją projektu</t>
  </si>
  <si>
    <r>
      <t>AKTYWA</t>
    </r>
    <r>
      <rPr>
        <sz val="12"/>
        <rFont val="Arial"/>
        <family val="2"/>
        <charset val="238"/>
      </rPr>
      <t xml:space="preserve">
(dane w tys. PLN)</t>
    </r>
  </si>
  <si>
    <r>
      <t>Poprzedni okres</t>
    </r>
    <r>
      <rPr>
        <vertAlign val="superscript"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obrachunkowy
(X-3)</t>
    </r>
  </si>
  <si>
    <r>
      <t>Poprzedni okres</t>
    </r>
    <r>
      <rPr>
        <vertAlign val="superscript"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obrachunkowy
(X-2)</t>
    </r>
  </si>
  <si>
    <r>
      <t>Ostatni okres</t>
    </r>
    <r>
      <rPr>
        <vertAlign val="superscript"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obrachunkowy
(X-1)</t>
    </r>
  </si>
  <si>
    <r>
      <t>Okres bieżący</t>
    </r>
    <r>
      <rPr>
        <vertAlign val="superscript"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(X)</t>
    </r>
  </si>
  <si>
    <r>
      <t>PASYWA</t>
    </r>
    <r>
      <rPr>
        <sz val="12"/>
        <rFont val="Arial"/>
        <family val="2"/>
        <charset val="238"/>
      </rPr>
      <t xml:space="preserve">                                                                                          (dane w tys. PLN)</t>
    </r>
  </si>
  <si>
    <r>
      <t>RACHUNEK PRZEPŁYWÓW PIENIĘŻNYCH</t>
    </r>
    <r>
      <rPr>
        <sz val="12"/>
        <rFont val="Arial"/>
        <family val="2"/>
        <charset val="238"/>
      </rPr>
      <t xml:space="preserve">                                                              </t>
    </r>
    <r>
      <rPr>
        <b/>
        <sz val="12"/>
        <rFont val="Arial"/>
        <family val="2"/>
        <charset val="238"/>
      </rPr>
      <t>(metoda pośrednia)</t>
    </r>
    <r>
      <rPr>
        <sz val="12"/>
        <rFont val="Arial"/>
        <family val="2"/>
        <charset val="238"/>
      </rPr>
      <t xml:space="preserve">                                                                                          (dane w tys. PLN)</t>
    </r>
  </si>
  <si>
    <r>
      <t xml:space="preserve">A. Przychody netto ze sprzedaży </t>
    </r>
    <r>
      <rPr>
        <sz val="12"/>
        <rFont val="Arial"/>
        <family val="2"/>
        <charset val="238"/>
      </rPr>
      <t>(I+II+III)</t>
    </r>
  </si>
  <si>
    <r>
      <t xml:space="preserve">B. Koszty działalności operacyjnej </t>
    </r>
    <r>
      <rPr>
        <sz val="12"/>
        <rFont val="Arial"/>
        <family val="2"/>
        <charset val="238"/>
      </rPr>
      <t>(I+II+III+IV+V+VI+VII)</t>
    </r>
  </si>
  <si>
    <r>
      <t xml:space="preserve">C. Zmiana stanu zapasów </t>
    </r>
    <r>
      <rPr>
        <sz val="12"/>
        <rFont val="Arial"/>
        <family val="2"/>
        <charset val="238"/>
      </rPr>
      <t>(II-I)</t>
    </r>
  </si>
  <si>
    <r>
      <t xml:space="preserve">D. Koszty uzyskania przychodu </t>
    </r>
    <r>
      <rPr>
        <sz val="12"/>
        <rFont val="Arial"/>
        <family val="2"/>
        <charset val="238"/>
      </rPr>
      <t>(B-C)</t>
    </r>
  </si>
  <si>
    <r>
      <t xml:space="preserve">E. Zysk (strata) brutto </t>
    </r>
    <r>
      <rPr>
        <sz val="12"/>
        <rFont val="Arial"/>
        <family val="2"/>
        <charset val="238"/>
      </rPr>
      <t>(A-D)</t>
    </r>
  </si>
  <si>
    <r>
      <t xml:space="preserve">G. Zysk (strata) netto </t>
    </r>
    <r>
      <rPr>
        <sz val="12"/>
        <rFont val="Arial"/>
        <family val="2"/>
        <charset val="238"/>
      </rPr>
      <t>(E-F)</t>
    </r>
  </si>
  <si>
    <r>
      <t xml:space="preserve">I. Zysk zatrzymany </t>
    </r>
    <r>
      <rPr>
        <sz val="12"/>
        <rFont val="Arial"/>
        <family val="2"/>
        <charset val="238"/>
      </rPr>
      <t>(G-H)</t>
    </r>
  </si>
  <si>
    <t xml:space="preserve">W poniższym polu należy:
- wskazać daty wyznaczające rozpoczęcie i zakończenie bieżącego okresu obrachunkowego (X), za jaki podawane są dane w sprawozdaniu finansowym (np. jeżeli wniosek zostanie złożony 25 kwietnia 2023 należy wskazać, że za okres bieżacy przyjęto pierwszy kwartał roku 2023 tj. okres od 01.01.2023 do 30.03.2023). W przypadku, gdy w okresie bieżącym nie występuje żaden zamknięty kwartał należy wskazać daty rozpoczęcia i zamkniecia okresu (krótszego niż jeden kwartał), za który przedstawiono dane w kolumnie okres bieżący w sprawozdaniu finansowym (np. jeżeli wniosek został złożony 16 marca 2023 r. należy wskazać, że dane wykazane w okresie bieżącym podano za okres od 01.01.2023 do np. 29.02.2023).
- wskazać czy okres obrachunkowy w przedsiębiorstwie wnioskodawcy pokrywa się z rokiem kalendarzowym. W przypadku, gdy rok obrachunkowy nie pokrywa się z rokiem kalendarzowym należy wskazać konkretne daty wyznaczające rozpoczęcie i zakończenie okresu obrachunkowego, za które wykazano dane w kolumnie (X-1), (X-2) oraz (X-3) w sprawozdaniu finansowym.
- szczegółowo opisać założenia przyjęte do określenia wielkości pognozowanych w sprawozdaniach finansowych przychodów i kosztów. 
- przedstawić kalkulację cen w oparciu o którą oszacowano prognozowane przychody ujęte w sprawozdaniach finansowych, w określonej wielkości.
- wskazać podstawy oszacowania poszczególnych kosztów ujętych w sprawozdaniach finansowych, w określonej wielkości.
Założenia powinny odnosić się zarówno do przychodów i kosztów generowanych w związku z prowadzoną dotychczas działalnością (oferowane dotychczas produkty/usługi), jak również do przychodów i kosztów, które będą generowane w wyniku realizacji projektu.                             </t>
  </si>
  <si>
    <t>Dane finansowe wnioskodawcy w PLN</t>
  </si>
  <si>
    <t>Dane finansowe</t>
  </si>
  <si>
    <r>
      <t>Założenia do przedstawionych w sprawozd</t>
    </r>
    <r>
      <rPr>
        <b/>
        <sz val="12"/>
        <color theme="0" tint="-4.9989318521683403E-2"/>
        <rFont val="Arial"/>
        <family val="2"/>
        <charset val="238"/>
      </rPr>
      <t xml:space="preserve">aniu finansowym danych i </t>
    </r>
    <r>
      <rPr>
        <b/>
        <sz val="12"/>
        <color theme="0"/>
        <rFont val="Arial"/>
        <family val="2"/>
        <charset val="238"/>
      </rPr>
      <t>prognoz</t>
    </r>
  </si>
  <si>
    <t>Aktywa razem (wartość majątku)</t>
  </si>
  <si>
    <t>Zobowiązania i rezerwy na zobowiązania (z wyłaczeniem zobowiązania wobec jednostek powiązanych)</t>
  </si>
  <si>
    <t>Nazwa podmiotu powiązanego z wnioskodawcą</t>
  </si>
  <si>
    <t>W przypadku gdy dany podmiot sporządza sprawozdania finansowe, dane zawarte w niniejszym załączniku muszą być z nimi zgodne. 
W przypadku podmiotów sporządzających sprawozdania finansowe należy wypełnić zakładki "Dane wnioskodawcy", "Dane powiązanego" (jeśli takie podmioty występują), "Założenia do prognoz" oraz "Pełna księgowość". 
W przypadku podmiotów niesporządzających sprawozdań finansowych należy wypełnić zakładki "Dane wnioskodawcy", "Dane powiązanego" (jeśli takie podmioty występują), "Założenia do prognoz" oraz "Uproszczona księgowość".
Występowanie relacji powiązania pomiędzy wnioskodawcą a innymi podmiotami, w tym kontekście ewentualną konieczność wypełnienia zakładki "Dane powiązanego" należy rozpatrywać w świetle Załącznika I do Rozporządzenia Komisji 651/2014, zapisów Regulaminu wyboru projektów oraz orzecznictwa w tym zakresie.</t>
  </si>
  <si>
    <t>W zakładce "Dane wnioskodawcy" oraz zakładce "Pełna księgowość" lub "Uproszczona księgowość" należy wykazać wyłacznie dane wnioskodawcy. 
W zakładce "Dane powiązanego" należy wykazać dane finansowe podmiotu powiązanego z wnioskodawcą. W przypadku gdy wnioskodawca pozostaje w realcjach powiązania z więcej niż jednym podmiotem należy powielić zakładkę "Dane powiązanego", dla każdego powiązanego z wnioskodawcą podmiotu i wykazać jego dane. Dane podmiotów powiązanych wykazuje się w 100%, w odniesieniu do danych ze sprawozdań finansowych tych podmiotów lub w przypadku podmiotów niesporządzających sprawozdań finansowych wykazuje się dane oszacowane w dobrej wierze, na podstawie prowadzonych przez te podmioty ewidencji księgowych i innych rejestrów.</t>
  </si>
  <si>
    <t>Instrukcja</t>
  </si>
  <si>
    <t>NAZWA WNIOSKODAWCY.......................................</t>
  </si>
  <si>
    <t>Wszystkie dane finansowe należy podawać w tysiącach złotych, określone do dwóch miejsc po przecinku (dotyczy zakładek pełna księgowość i uproszczona księgowość);</t>
  </si>
  <si>
    <t>– przychody ze sprzedaży w związku z realizacją projektu</t>
  </si>
  <si>
    <t>– w tym przychody ze sprzedaży w związku z realizacją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</si>
</sst>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.000"/>
  </numFmts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i/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theme="0" tint="-4.9989318521683403E-2"/>
      <name val="Arial"/>
      <family val="2"/>
      <charset val="238"/>
    </font>
    <font>
      <b/>
      <sz val="12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B8305"/>
        <bgColor indexed="64"/>
      </patternFill>
    </fill>
    <fill>
      <patternFill patternType="solid">
        <fgColor rgb="FFFFFF9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39997558519241921"/>
        <bgColor indexed="65"/>
      </patternFill>
    </fill>
  </fills>
  <borders count="2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auto="1"/>
      </left>
      <right style="thin">
        <color auto="1"/>
      </right>
      <top/>
      <bottom style="double">
        <color indexed="8"/>
      </bottom>
      <diagonal/>
    </border>
    <border>
      <left style="thin">
        <color auto="1"/>
      </left>
      <right style="thin">
        <color auto="1"/>
      </right>
      <top/>
      <bottom style="double">
        <color indexed="8"/>
      </bottom>
      <diagonal/>
    </border>
    <border>
      <left style="thin">
        <color auto="1"/>
      </left>
      <right style="medium">
        <color auto="1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medium">
        <color auto="1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double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 style="double">
        <color indexed="8"/>
      </bottom>
      <diagonal/>
    </border>
    <border>
      <left style="thin">
        <color auto="1"/>
      </left>
      <right style="medium">
        <color auto="1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medium">
        <color auto="1"/>
      </left>
      <right style="thin">
        <color auto="1"/>
      </right>
      <top style="double">
        <color indexed="8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indexed="8"/>
      </top>
      <bottom style="double">
        <color auto="1"/>
      </bottom>
      <diagonal/>
    </border>
    <border>
      <left/>
      <right style="thin">
        <color indexed="8"/>
      </right>
      <top style="double">
        <color indexed="8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auto="1"/>
      </bottom>
      <diagonal/>
    </border>
    <border>
      <left style="thin">
        <color indexed="8"/>
      </left>
      <right/>
      <top style="double">
        <color indexed="8"/>
      </top>
      <bottom style="double">
        <color auto="1"/>
      </bottom>
      <diagonal/>
    </border>
    <border>
      <left/>
      <right style="medium">
        <color indexed="8"/>
      </right>
      <top style="double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double">
        <color auto="1"/>
      </top>
      <bottom style="thin">
        <color auto="1"/>
      </bottom>
      <diagonal/>
    </border>
    <border>
      <left style="medium">
        <color indexed="8"/>
      </left>
      <right/>
      <top style="double">
        <color auto="1"/>
      </top>
      <bottom style="thin">
        <color auto="1"/>
      </bottom>
      <diagonal/>
    </border>
    <border>
      <left style="medium">
        <color indexed="8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auto="1"/>
      </left>
      <right/>
      <top style="double">
        <color indexed="8"/>
      </top>
      <bottom style="thin">
        <color auto="1"/>
      </bottom>
      <diagonal/>
    </border>
    <border>
      <left/>
      <right/>
      <top style="double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8"/>
      </right>
      <top style="double">
        <color auto="1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double">
        <color auto="1"/>
      </top>
      <bottom style="double">
        <color auto="1"/>
      </bottom>
      <diagonal/>
    </border>
    <border>
      <left style="thin">
        <color indexed="8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8"/>
      </bottom>
      <diagonal/>
    </border>
    <border>
      <left/>
      <right style="medium">
        <color auto="1"/>
      </right>
      <top style="double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8"/>
      </bottom>
      <diagonal/>
    </border>
    <border>
      <left style="thin">
        <color auto="1"/>
      </left>
      <right/>
      <top style="thin">
        <color auto="1"/>
      </top>
      <bottom style="double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8"/>
      </bottom>
      <diagonal/>
    </border>
    <border>
      <left style="medium">
        <color auto="1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/>
      <top style="double">
        <color indexed="8"/>
      </top>
      <bottom style="double">
        <color indexed="8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8"/>
      </bottom>
      <diagonal/>
    </border>
    <border>
      <left style="thin">
        <color auto="1"/>
      </left>
      <right/>
      <top style="thin">
        <color auto="1"/>
      </top>
      <bottom style="double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8"/>
      </bottom>
      <diagonal/>
    </border>
    <border>
      <left style="medium">
        <color auto="1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auto="1"/>
      </right>
      <top style="thin">
        <color auto="1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/>
      <diagonal/>
    </border>
    <border>
      <left style="thin">
        <color auto="1"/>
      </left>
      <right style="medium">
        <color auto="1"/>
      </right>
      <top style="double">
        <color indexed="8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8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double">
        <color indexed="8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double">
        <color indexed="8"/>
      </top>
      <bottom style="double">
        <color indexed="64"/>
      </bottom>
      <diagonal/>
    </border>
    <border>
      <left style="medium">
        <color auto="1"/>
      </left>
      <right/>
      <top style="double">
        <color indexed="8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medium">
        <color auto="1"/>
      </right>
      <top style="double">
        <color indexed="8"/>
      </top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15" borderId="0" applyNumberFormat="0" applyBorder="0" applyAlignment="0" applyProtection="0"/>
  </cellStyleXfs>
  <cellXfs count="799">
    <xf numFmtId="0" fontId="0" fillId="0" borderId="0" xfId="0"/>
    <xf numFmtId="0" fontId="3" fillId="4" borderId="0" xfId="0" applyFont="1" applyFill="1" applyAlignment="1">
      <alignment wrapText="1"/>
    </xf>
    <xf numFmtId="0" fontId="3" fillId="4" borderId="0" xfId="0" applyFont="1" applyFill="1"/>
    <xf numFmtId="43" fontId="5" fillId="2" borderId="1" xfId="1" applyFont="1" applyFill="1" applyBorder="1" applyAlignment="1" applyProtection="1">
      <alignment horizontal="right" vertical="center"/>
      <protection locked="0"/>
    </xf>
    <xf numFmtId="43" fontId="5" fillId="2" borderId="5" xfId="1" applyFont="1" applyFill="1" applyBorder="1" applyAlignment="1" applyProtection="1">
      <alignment horizontal="right" vertical="center"/>
      <protection locked="0"/>
    </xf>
    <xf numFmtId="43" fontId="5" fillId="2" borderId="10" xfId="1" applyFont="1" applyFill="1" applyBorder="1" applyAlignment="1" applyProtection="1">
      <alignment horizontal="right" vertical="center"/>
      <protection locked="0"/>
    </xf>
    <xf numFmtId="43" fontId="5" fillId="2" borderId="11" xfId="1" applyFont="1" applyFill="1" applyBorder="1" applyAlignment="1" applyProtection="1">
      <alignment horizontal="right" vertical="center"/>
      <protection locked="0"/>
    </xf>
    <xf numFmtId="0" fontId="5" fillId="4" borderId="0" xfId="0" applyFont="1" applyFill="1"/>
    <xf numFmtId="0" fontId="6" fillId="5" borderId="0" xfId="2" applyFont="1" applyFill="1" applyAlignment="1">
      <alignment horizontal="left" vertical="center"/>
    </xf>
    <xf numFmtId="0" fontId="7" fillId="6" borderId="0" xfId="2" applyFont="1" applyFill="1" applyAlignment="1">
      <alignment horizontal="left"/>
    </xf>
    <xf numFmtId="0" fontId="7" fillId="6" borderId="0" xfId="2" applyFont="1" applyFill="1" applyAlignment="1">
      <alignment horizontal="left" vertical="center"/>
    </xf>
    <xf numFmtId="0" fontId="10" fillId="6" borderId="0" xfId="2" applyFont="1" applyFill="1" applyAlignment="1">
      <alignment horizontal="left"/>
    </xf>
    <xf numFmtId="0" fontId="7" fillId="0" borderId="21" xfId="2" applyFont="1" applyBorder="1" applyAlignment="1" applyProtection="1">
      <alignment horizontal="left"/>
      <protection locked="0"/>
    </xf>
    <xf numFmtId="0" fontId="7" fillId="0" borderId="4" xfId="2" applyFont="1" applyBorder="1" applyAlignment="1" applyProtection="1">
      <alignment horizontal="left"/>
      <protection locked="0"/>
    </xf>
    <xf numFmtId="0" fontId="7" fillId="0" borderId="22" xfId="2" applyFont="1" applyBorder="1" applyAlignment="1" applyProtection="1">
      <alignment horizontal="left"/>
      <protection locked="0"/>
    </xf>
    <xf numFmtId="0" fontId="7" fillId="0" borderId="2" xfId="2" applyFont="1" applyBorder="1" applyAlignment="1" applyProtection="1">
      <alignment horizontal="left"/>
      <protection locked="0"/>
    </xf>
    <xf numFmtId="4" fontId="7" fillId="0" borderId="37" xfId="2" applyNumberFormat="1" applyFont="1" applyBorder="1" applyAlignment="1" applyProtection="1">
      <alignment horizontal="left"/>
      <protection locked="0"/>
    </xf>
    <xf numFmtId="4" fontId="7" fillId="0" borderId="38" xfId="2" applyNumberFormat="1" applyFont="1" applyBorder="1" applyAlignment="1" applyProtection="1">
      <alignment horizontal="left"/>
      <protection locked="0"/>
    </xf>
    <xf numFmtId="4" fontId="7" fillId="0" borderId="39" xfId="2" applyNumberFormat="1" applyFont="1" applyBorder="1" applyAlignment="1" applyProtection="1">
      <alignment horizontal="left"/>
      <protection locked="0"/>
    </xf>
    <xf numFmtId="4" fontId="7" fillId="0" borderId="40" xfId="2" applyNumberFormat="1" applyFont="1" applyBorder="1" applyAlignment="1" applyProtection="1">
      <alignment horizontal="left"/>
      <protection locked="0"/>
    </xf>
    <xf numFmtId="4" fontId="7" fillId="0" borderId="41" xfId="2" applyNumberFormat="1" applyFont="1" applyBorder="1" applyAlignment="1" applyProtection="1">
      <alignment horizontal="left"/>
      <protection locked="0"/>
    </xf>
    <xf numFmtId="4" fontId="7" fillId="0" borderId="42" xfId="2" applyNumberFormat="1" applyFont="1" applyBorder="1" applyAlignment="1" applyProtection="1">
      <alignment horizontal="left"/>
      <protection locked="0"/>
    </xf>
    <xf numFmtId="4" fontId="7" fillId="0" borderId="45" xfId="2" applyNumberFormat="1" applyFont="1" applyBorder="1" applyAlignment="1" applyProtection="1">
      <alignment horizontal="left"/>
      <protection locked="0"/>
    </xf>
    <xf numFmtId="4" fontId="7" fillId="0" borderId="46" xfId="2" applyNumberFormat="1" applyFont="1" applyBorder="1" applyAlignment="1" applyProtection="1">
      <alignment horizontal="left"/>
      <protection locked="0"/>
    </xf>
    <xf numFmtId="4" fontId="7" fillId="0" borderId="47" xfId="2" applyNumberFormat="1" applyFont="1" applyBorder="1" applyAlignment="1" applyProtection="1">
      <alignment horizontal="left"/>
      <protection locked="0"/>
    </xf>
    <xf numFmtId="4" fontId="7" fillId="0" borderId="48" xfId="2" applyNumberFormat="1" applyFont="1" applyBorder="1" applyAlignment="1" applyProtection="1">
      <alignment horizontal="left"/>
      <protection locked="0"/>
    </xf>
    <xf numFmtId="4" fontId="7" fillId="0" borderId="49" xfId="2" applyNumberFormat="1" applyFont="1" applyBorder="1" applyAlignment="1" applyProtection="1">
      <alignment horizontal="left"/>
      <protection locked="0"/>
    </xf>
    <xf numFmtId="4" fontId="7" fillId="0" borderId="50" xfId="2" applyNumberFormat="1" applyFont="1" applyBorder="1" applyAlignment="1" applyProtection="1">
      <alignment horizontal="left"/>
      <protection locked="0"/>
    </xf>
    <xf numFmtId="4" fontId="7" fillId="0" borderId="52" xfId="2" applyNumberFormat="1" applyFont="1" applyBorder="1" applyAlignment="1" applyProtection="1">
      <alignment horizontal="left"/>
      <protection locked="0"/>
    </xf>
    <xf numFmtId="4" fontId="7" fillId="0" borderId="53" xfId="2" applyNumberFormat="1" applyFont="1" applyBorder="1" applyAlignment="1" applyProtection="1">
      <alignment horizontal="left"/>
      <protection locked="0"/>
    </xf>
    <xf numFmtId="4" fontId="7" fillId="0" borderId="54" xfId="2" applyNumberFormat="1" applyFont="1" applyBorder="1" applyAlignment="1" applyProtection="1">
      <alignment horizontal="left"/>
      <protection locked="0"/>
    </xf>
    <xf numFmtId="4" fontId="7" fillId="0" borderId="55" xfId="2" applyNumberFormat="1" applyFont="1" applyBorder="1" applyAlignment="1" applyProtection="1">
      <alignment horizontal="left"/>
      <protection locked="0"/>
    </xf>
    <xf numFmtId="4" fontId="7" fillId="0" borderId="56" xfId="2" applyNumberFormat="1" applyFont="1" applyBorder="1" applyAlignment="1" applyProtection="1">
      <alignment horizontal="left"/>
      <protection locked="0"/>
    </xf>
    <xf numFmtId="4" fontId="7" fillId="0" borderId="57" xfId="2" applyNumberFormat="1" applyFont="1" applyBorder="1" applyAlignment="1" applyProtection="1">
      <alignment horizontal="left"/>
      <protection locked="0"/>
    </xf>
    <xf numFmtId="4" fontId="7" fillId="0" borderId="37" xfId="2" applyNumberFormat="1" applyFont="1" applyBorder="1" applyAlignment="1" applyProtection="1">
      <alignment horizontal="left" vertical="center"/>
      <protection locked="0"/>
    </xf>
    <xf numFmtId="4" fontId="7" fillId="0" borderId="38" xfId="2" applyNumberFormat="1" applyFont="1" applyBorder="1" applyAlignment="1" applyProtection="1">
      <alignment horizontal="left" vertical="center"/>
      <protection locked="0"/>
    </xf>
    <xf numFmtId="4" fontId="7" fillId="0" borderId="39" xfId="2" applyNumberFormat="1" applyFont="1" applyBorder="1" applyAlignment="1" applyProtection="1">
      <alignment horizontal="left" vertical="center"/>
      <protection locked="0"/>
    </xf>
    <xf numFmtId="4" fontId="7" fillId="0" borderId="40" xfId="2" applyNumberFormat="1" applyFont="1" applyBorder="1" applyAlignment="1" applyProtection="1">
      <alignment horizontal="left" vertical="center"/>
      <protection locked="0"/>
    </xf>
    <xf numFmtId="4" fontId="7" fillId="0" borderId="41" xfId="2" applyNumberFormat="1" applyFont="1" applyBorder="1" applyAlignment="1" applyProtection="1">
      <alignment horizontal="left" vertical="center"/>
      <protection locked="0"/>
    </xf>
    <xf numFmtId="4" fontId="7" fillId="0" borderId="42" xfId="2" applyNumberFormat="1" applyFont="1" applyBorder="1" applyAlignment="1" applyProtection="1">
      <alignment horizontal="left" vertical="center"/>
      <protection locked="0"/>
    </xf>
    <xf numFmtId="4" fontId="7" fillId="0" borderId="44" xfId="2" applyNumberFormat="1" applyFont="1" applyBorder="1" applyAlignment="1" applyProtection="1">
      <alignment horizontal="left"/>
      <protection locked="0"/>
    </xf>
    <xf numFmtId="4" fontId="7" fillId="0" borderId="43" xfId="2" applyNumberFormat="1" applyFont="1" applyBorder="1" applyAlignment="1" applyProtection="1">
      <alignment horizontal="left"/>
      <protection locked="0"/>
    </xf>
    <xf numFmtId="4" fontId="7" fillId="0" borderId="51" xfId="2" applyNumberFormat="1" applyFont="1" applyBorder="1" applyAlignment="1" applyProtection="1">
      <alignment horizontal="left"/>
      <protection locked="0"/>
    </xf>
    <xf numFmtId="4" fontId="7" fillId="0" borderId="75" xfId="2" applyNumberFormat="1" applyFont="1" applyBorder="1" applyAlignment="1" applyProtection="1">
      <alignment horizontal="left"/>
      <protection locked="0"/>
    </xf>
    <xf numFmtId="4" fontId="7" fillId="0" borderId="76" xfId="2" applyNumberFormat="1" applyFont="1" applyBorder="1" applyAlignment="1" applyProtection="1">
      <alignment horizontal="left"/>
      <protection locked="0"/>
    </xf>
    <xf numFmtId="4" fontId="7" fillId="0" borderId="12" xfId="2" applyNumberFormat="1" applyFont="1" applyBorder="1" applyAlignment="1" applyProtection="1">
      <alignment horizontal="left"/>
      <protection locked="0"/>
    </xf>
    <xf numFmtId="4" fontId="7" fillId="0" borderId="77" xfId="2" applyNumberFormat="1" applyFont="1" applyBorder="1" applyAlignment="1" applyProtection="1">
      <alignment horizontal="left"/>
      <protection locked="0"/>
    </xf>
    <xf numFmtId="4" fontId="7" fillId="0" borderId="0" xfId="2" applyNumberFormat="1" applyFont="1" applyAlignment="1" applyProtection="1">
      <alignment horizontal="left"/>
      <protection locked="0"/>
    </xf>
    <xf numFmtId="4" fontId="7" fillId="0" borderId="78" xfId="2" applyNumberFormat="1" applyFont="1" applyBorder="1" applyAlignment="1" applyProtection="1">
      <alignment horizontal="left"/>
      <protection locked="0"/>
    </xf>
    <xf numFmtId="4" fontId="13" fillId="0" borderId="37" xfId="2" applyNumberFormat="1" applyFont="1" applyBorder="1" applyAlignment="1" applyProtection="1">
      <alignment horizontal="left" vertical="center"/>
      <protection locked="0"/>
    </xf>
    <xf numFmtId="4" fontId="13" fillId="0" borderId="38" xfId="2" applyNumberFormat="1" applyFont="1" applyBorder="1" applyAlignment="1" applyProtection="1">
      <alignment horizontal="left" vertical="center"/>
      <protection locked="0"/>
    </xf>
    <xf numFmtId="4" fontId="13" fillId="0" borderId="39" xfId="2" applyNumberFormat="1" applyFont="1" applyBorder="1" applyAlignment="1" applyProtection="1">
      <alignment horizontal="left" vertical="center"/>
      <protection locked="0"/>
    </xf>
    <xf numFmtId="4" fontId="13" fillId="0" borderId="40" xfId="2" applyNumberFormat="1" applyFont="1" applyBorder="1" applyAlignment="1" applyProtection="1">
      <alignment horizontal="left" vertical="center"/>
      <protection locked="0"/>
    </xf>
    <xf numFmtId="4" fontId="13" fillId="0" borderId="41" xfId="2" applyNumberFormat="1" applyFont="1" applyBorder="1" applyAlignment="1" applyProtection="1">
      <alignment horizontal="left" vertical="center"/>
      <protection locked="0"/>
    </xf>
    <xf numFmtId="4" fontId="13" fillId="0" borderId="42" xfId="2" applyNumberFormat="1" applyFont="1" applyBorder="1" applyAlignment="1" applyProtection="1">
      <alignment horizontal="left" vertical="center"/>
      <protection locked="0"/>
    </xf>
    <xf numFmtId="0" fontId="14" fillId="6" borderId="0" xfId="2" applyFont="1" applyFill="1" applyAlignment="1">
      <alignment horizontal="left"/>
    </xf>
    <xf numFmtId="4" fontId="7" fillId="0" borderId="89" xfId="2" applyNumberFormat="1" applyFont="1" applyBorder="1" applyAlignment="1" applyProtection="1">
      <alignment horizontal="left"/>
      <protection locked="0"/>
    </xf>
    <xf numFmtId="4" fontId="7" fillId="0" borderId="90" xfId="2" applyNumberFormat="1" applyFont="1" applyBorder="1" applyAlignment="1" applyProtection="1">
      <alignment horizontal="left"/>
      <protection locked="0"/>
    </xf>
    <xf numFmtId="164" fontId="7" fillId="0" borderId="45" xfId="2" applyNumberFormat="1" applyFont="1" applyBorder="1" applyAlignment="1" applyProtection="1">
      <alignment horizontal="left" vertical="center"/>
      <protection locked="0"/>
    </xf>
    <xf numFmtId="164" fontId="7" fillId="0" borderId="46" xfId="2" applyNumberFormat="1" applyFont="1" applyBorder="1" applyAlignment="1" applyProtection="1">
      <alignment horizontal="left" vertical="center"/>
      <protection locked="0"/>
    </xf>
    <xf numFmtId="164" fontId="7" fillId="0" borderId="47" xfId="2" applyNumberFormat="1" applyFont="1" applyBorder="1" applyAlignment="1" applyProtection="1">
      <alignment horizontal="left" vertical="center"/>
      <protection locked="0"/>
    </xf>
    <xf numFmtId="164" fontId="7" fillId="0" borderId="48" xfId="2" applyNumberFormat="1" applyFont="1" applyBorder="1" applyAlignment="1" applyProtection="1">
      <alignment horizontal="left" vertical="center"/>
      <protection locked="0"/>
    </xf>
    <xf numFmtId="164" fontId="7" fillId="0" borderId="49" xfId="2" applyNumberFormat="1" applyFont="1" applyBorder="1" applyAlignment="1" applyProtection="1">
      <alignment horizontal="left" vertical="center"/>
      <protection locked="0"/>
    </xf>
    <xf numFmtId="164" fontId="7" fillId="0" borderId="50" xfId="2" applyNumberFormat="1" applyFont="1" applyBorder="1" applyAlignment="1" applyProtection="1">
      <alignment horizontal="left" vertical="center"/>
      <protection locked="0"/>
    </xf>
    <xf numFmtId="164" fontId="7" fillId="0" borderId="37" xfId="2" applyNumberFormat="1" applyFont="1" applyBorder="1" applyAlignment="1" applyProtection="1">
      <alignment horizontal="left" vertical="center"/>
      <protection locked="0"/>
    </xf>
    <xf numFmtId="164" fontId="7" fillId="0" borderId="38" xfId="2" applyNumberFormat="1" applyFont="1" applyBorder="1" applyAlignment="1" applyProtection="1">
      <alignment horizontal="left" vertical="center"/>
      <protection locked="0"/>
    </xf>
    <xf numFmtId="164" fontId="7" fillId="0" borderId="39" xfId="2" applyNumberFormat="1" applyFont="1" applyBorder="1" applyAlignment="1" applyProtection="1">
      <alignment horizontal="left" vertical="center"/>
      <protection locked="0"/>
    </xf>
    <xf numFmtId="164" fontId="7" fillId="0" borderId="40" xfId="2" applyNumberFormat="1" applyFont="1" applyBorder="1" applyAlignment="1" applyProtection="1">
      <alignment horizontal="left" vertical="center"/>
      <protection locked="0"/>
    </xf>
    <xf numFmtId="164" fontId="7" fillId="0" borderId="41" xfId="2" applyNumberFormat="1" applyFont="1" applyBorder="1" applyAlignment="1" applyProtection="1">
      <alignment horizontal="left" vertical="center"/>
      <protection locked="0"/>
    </xf>
    <xf numFmtId="164" fontId="7" fillId="0" borderId="42" xfId="2" applyNumberFormat="1" applyFont="1" applyBorder="1" applyAlignment="1" applyProtection="1">
      <alignment horizontal="left" vertical="center"/>
      <protection locked="0"/>
    </xf>
    <xf numFmtId="164" fontId="7" fillId="0" borderId="37" xfId="2" applyNumberFormat="1" applyFont="1" applyBorder="1" applyAlignment="1" applyProtection="1">
      <alignment horizontal="left"/>
      <protection locked="0"/>
    </xf>
    <xf numFmtId="164" fontId="7" fillId="0" borderId="38" xfId="2" applyNumberFormat="1" applyFont="1" applyBorder="1" applyAlignment="1" applyProtection="1">
      <alignment horizontal="left"/>
      <protection locked="0"/>
    </xf>
    <xf numFmtId="164" fontId="7" fillId="0" borderId="39" xfId="2" applyNumberFormat="1" applyFont="1" applyBorder="1" applyAlignment="1" applyProtection="1">
      <alignment horizontal="left"/>
      <protection locked="0"/>
    </xf>
    <xf numFmtId="164" fontId="7" fillId="0" borderId="40" xfId="2" applyNumberFormat="1" applyFont="1" applyBorder="1" applyAlignment="1" applyProtection="1">
      <alignment horizontal="left"/>
      <protection locked="0"/>
    </xf>
    <xf numFmtId="164" fontId="7" fillId="0" borderId="41" xfId="2" applyNumberFormat="1" applyFont="1" applyBorder="1" applyAlignment="1" applyProtection="1">
      <alignment horizontal="left"/>
      <protection locked="0"/>
    </xf>
    <xf numFmtId="164" fontId="7" fillId="0" borderId="42" xfId="2" applyNumberFormat="1" applyFont="1" applyBorder="1" applyAlignment="1" applyProtection="1">
      <alignment horizontal="left"/>
      <protection locked="0"/>
    </xf>
    <xf numFmtId="164" fontId="7" fillId="0" borderId="76" xfId="2" applyNumberFormat="1" applyFont="1" applyBorder="1" applyAlignment="1" applyProtection="1">
      <alignment horizontal="left" vertical="center"/>
      <protection locked="0"/>
    </xf>
    <xf numFmtId="164" fontId="7" fillId="0" borderId="12" xfId="2" applyNumberFormat="1" applyFont="1" applyBorder="1" applyAlignment="1" applyProtection="1">
      <alignment horizontal="left" vertical="center"/>
      <protection locked="0"/>
    </xf>
    <xf numFmtId="164" fontId="7" fillId="0" borderId="77" xfId="2" applyNumberFormat="1" applyFont="1" applyBorder="1" applyAlignment="1" applyProtection="1">
      <alignment horizontal="left" vertical="center"/>
      <protection locked="0"/>
    </xf>
    <xf numFmtId="164" fontId="7" fillId="0" borderId="89" xfId="2" applyNumberFormat="1" applyFont="1" applyBorder="1" applyAlignment="1" applyProtection="1">
      <alignment horizontal="left" vertical="center"/>
      <protection locked="0"/>
    </xf>
    <xf numFmtId="164" fontId="7" fillId="0" borderId="91" xfId="2" applyNumberFormat="1" applyFont="1" applyBorder="1" applyAlignment="1" applyProtection="1">
      <alignment horizontal="left" vertical="center"/>
      <protection locked="0"/>
    </xf>
    <xf numFmtId="164" fontId="7" fillId="0" borderId="92" xfId="2" applyNumberFormat="1" applyFont="1" applyBorder="1" applyAlignment="1" applyProtection="1">
      <alignment horizontal="left" vertical="center"/>
      <protection locked="0"/>
    </xf>
    <xf numFmtId="164" fontId="7" fillId="0" borderId="93" xfId="2" applyNumberFormat="1" applyFont="1" applyBorder="1" applyAlignment="1" applyProtection="1">
      <alignment horizontal="left" vertical="center"/>
      <protection locked="0"/>
    </xf>
    <xf numFmtId="164" fontId="7" fillId="0" borderId="94" xfId="2" applyNumberFormat="1" applyFont="1" applyBorder="1" applyAlignment="1" applyProtection="1">
      <alignment horizontal="left" vertical="center"/>
      <protection locked="0"/>
    </xf>
    <xf numFmtId="164" fontId="7" fillId="0" borderId="76" xfId="2" applyNumberFormat="1" applyFont="1" applyBorder="1" applyAlignment="1" applyProtection="1">
      <alignment horizontal="left"/>
      <protection locked="0"/>
    </xf>
    <xf numFmtId="164" fontId="7" fillId="0" borderId="93" xfId="2" applyNumberFormat="1" applyFont="1" applyBorder="1" applyAlignment="1" applyProtection="1">
      <alignment horizontal="left"/>
      <protection locked="0"/>
    </xf>
    <xf numFmtId="164" fontId="7" fillId="0" borderId="94" xfId="2" applyNumberFormat="1" applyFont="1" applyBorder="1" applyAlignment="1" applyProtection="1">
      <alignment horizontal="left"/>
      <protection locked="0"/>
    </xf>
    <xf numFmtId="164" fontId="7" fillId="0" borderId="89" xfId="2" applyNumberFormat="1" applyFont="1" applyBorder="1" applyAlignment="1" applyProtection="1">
      <alignment horizontal="left"/>
      <protection locked="0"/>
    </xf>
    <xf numFmtId="164" fontId="7" fillId="0" borderId="91" xfId="2" applyNumberFormat="1" applyFont="1" applyBorder="1" applyAlignment="1" applyProtection="1">
      <alignment horizontal="left"/>
      <protection locked="0"/>
    </xf>
    <xf numFmtId="164" fontId="7" fillId="0" borderId="92" xfId="2" applyNumberFormat="1" applyFont="1" applyBorder="1" applyAlignment="1" applyProtection="1">
      <alignment horizontal="left"/>
      <protection locked="0"/>
    </xf>
    <xf numFmtId="164" fontId="7" fillId="0" borderId="84" xfId="2" applyNumberFormat="1" applyFont="1" applyBorder="1" applyAlignment="1" applyProtection="1">
      <alignment horizontal="left" vertical="center"/>
      <protection locked="0"/>
    </xf>
    <xf numFmtId="164" fontId="7" fillId="0" borderId="85" xfId="2" applyNumberFormat="1" applyFont="1" applyBorder="1" applyAlignment="1" applyProtection="1">
      <alignment horizontal="left" vertical="center"/>
      <protection locked="0"/>
    </xf>
    <xf numFmtId="164" fontId="7" fillId="0" borderId="86" xfId="2" applyNumberFormat="1" applyFont="1" applyBorder="1" applyAlignment="1" applyProtection="1">
      <alignment horizontal="left" vertical="center"/>
      <protection locked="0"/>
    </xf>
    <xf numFmtId="164" fontId="7" fillId="0" borderId="87" xfId="2" applyNumberFormat="1" applyFont="1" applyBorder="1" applyAlignment="1" applyProtection="1">
      <alignment horizontal="left" vertical="center"/>
      <protection locked="0"/>
    </xf>
    <xf numFmtId="164" fontId="7" fillId="0" borderId="88" xfId="2" applyNumberFormat="1" applyFont="1" applyBorder="1" applyAlignment="1" applyProtection="1">
      <alignment horizontal="left" vertical="center"/>
      <protection locked="0"/>
    </xf>
    <xf numFmtId="164" fontId="7" fillId="0" borderId="83" xfId="2" applyNumberFormat="1" applyFont="1" applyBorder="1" applyAlignment="1" applyProtection="1">
      <alignment horizontal="left" vertical="center"/>
      <protection locked="0"/>
    </xf>
    <xf numFmtId="4" fontId="7" fillId="2" borderId="96" xfId="2" applyNumberFormat="1" applyFont="1" applyFill="1" applyBorder="1" applyAlignment="1" applyProtection="1">
      <alignment horizontal="left" vertical="center"/>
      <protection locked="0"/>
    </xf>
    <xf numFmtId="4" fontId="7" fillId="2" borderId="97" xfId="2" applyNumberFormat="1" applyFont="1" applyFill="1" applyBorder="1" applyAlignment="1" applyProtection="1">
      <alignment horizontal="left" vertical="center"/>
      <protection locked="0"/>
    </xf>
    <xf numFmtId="4" fontId="7" fillId="2" borderId="98" xfId="2" applyNumberFormat="1" applyFont="1" applyFill="1" applyBorder="1" applyAlignment="1" applyProtection="1">
      <alignment horizontal="left" vertical="center"/>
      <protection locked="0"/>
    </xf>
    <xf numFmtId="4" fontId="7" fillId="2" borderId="99" xfId="2" applyNumberFormat="1" applyFont="1" applyFill="1" applyBorder="1" applyAlignment="1" applyProtection="1">
      <alignment horizontal="left" vertical="center"/>
      <protection locked="0"/>
    </xf>
    <xf numFmtId="4" fontId="7" fillId="2" borderId="100" xfId="2" applyNumberFormat="1" applyFont="1" applyFill="1" applyBorder="1" applyAlignment="1" applyProtection="1">
      <alignment horizontal="left" vertical="center"/>
      <protection locked="0"/>
    </xf>
    <xf numFmtId="4" fontId="10" fillId="2" borderId="99" xfId="2" applyNumberFormat="1" applyFont="1" applyFill="1" applyBorder="1" applyAlignment="1" applyProtection="1">
      <alignment horizontal="left" vertical="center"/>
      <protection locked="0"/>
    </xf>
    <xf numFmtId="4" fontId="10" fillId="2" borderId="100" xfId="2" applyNumberFormat="1" applyFont="1" applyFill="1" applyBorder="1" applyAlignment="1" applyProtection="1">
      <alignment horizontal="left" vertical="center"/>
      <protection locked="0"/>
    </xf>
    <xf numFmtId="4" fontId="10" fillId="2" borderId="96" xfId="2" applyNumberFormat="1" applyFont="1" applyFill="1" applyBorder="1" applyAlignment="1" applyProtection="1">
      <alignment horizontal="left" vertical="center"/>
      <protection locked="0"/>
    </xf>
    <xf numFmtId="4" fontId="10" fillId="2" borderId="97" xfId="2" applyNumberFormat="1" applyFont="1" applyFill="1" applyBorder="1" applyAlignment="1" applyProtection="1">
      <alignment horizontal="left" vertical="center"/>
      <protection locked="0"/>
    </xf>
    <xf numFmtId="4" fontId="10" fillId="2" borderId="98" xfId="2" applyNumberFormat="1" applyFont="1" applyFill="1" applyBorder="1" applyAlignment="1" applyProtection="1">
      <alignment horizontal="left" vertical="center"/>
      <protection locked="0"/>
    </xf>
    <xf numFmtId="0" fontId="7" fillId="6" borderId="0" xfId="2" applyFont="1" applyFill="1" applyAlignment="1">
      <alignment horizontal="left" vertical="top"/>
    </xf>
    <xf numFmtId="4" fontId="7" fillId="2" borderId="96" xfId="2" applyNumberFormat="1" applyFont="1" applyFill="1" applyBorder="1" applyAlignment="1" applyProtection="1">
      <alignment horizontal="left" vertical="top"/>
      <protection locked="0"/>
    </xf>
    <xf numFmtId="4" fontId="7" fillId="2" borderId="97" xfId="2" applyNumberFormat="1" applyFont="1" applyFill="1" applyBorder="1" applyAlignment="1" applyProtection="1">
      <alignment horizontal="left" vertical="top"/>
      <protection locked="0"/>
    </xf>
    <xf numFmtId="4" fontId="7" fillId="2" borderId="98" xfId="2" applyNumberFormat="1" applyFont="1" applyFill="1" applyBorder="1" applyAlignment="1" applyProtection="1">
      <alignment horizontal="left" vertical="top"/>
      <protection locked="0"/>
    </xf>
    <xf numFmtId="4" fontId="10" fillId="2" borderId="99" xfId="2" applyNumberFormat="1" applyFont="1" applyFill="1" applyBorder="1" applyAlignment="1" applyProtection="1">
      <alignment horizontal="left" vertical="top"/>
      <protection locked="0"/>
    </xf>
    <xf numFmtId="4" fontId="10" fillId="2" borderId="100" xfId="2" applyNumberFormat="1" applyFont="1" applyFill="1" applyBorder="1" applyAlignment="1" applyProtection="1">
      <alignment horizontal="left" vertical="top"/>
      <protection locked="0"/>
    </xf>
    <xf numFmtId="4" fontId="10" fillId="2" borderId="96" xfId="2" applyNumberFormat="1" applyFont="1" applyFill="1" applyBorder="1" applyAlignment="1" applyProtection="1">
      <alignment horizontal="left" vertical="top"/>
      <protection locked="0"/>
    </xf>
    <xf numFmtId="4" fontId="10" fillId="2" borderId="97" xfId="2" applyNumberFormat="1" applyFont="1" applyFill="1" applyBorder="1" applyAlignment="1" applyProtection="1">
      <alignment horizontal="left" vertical="top"/>
      <protection locked="0"/>
    </xf>
    <xf numFmtId="4" fontId="10" fillId="2" borderId="98" xfId="2" applyNumberFormat="1" applyFont="1" applyFill="1" applyBorder="1" applyAlignment="1" applyProtection="1">
      <alignment horizontal="left" vertical="top"/>
      <protection locked="0"/>
    </xf>
    <xf numFmtId="4" fontId="7" fillId="2" borderId="99" xfId="2" applyNumberFormat="1" applyFont="1" applyFill="1" applyBorder="1" applyAlignment="1" applyProtection="1">
      <alignment horizontal="left" vertical="top"/>
      <protection locked="0"/>
    </xf>
    <xf numFmtId="4" fontId="7" fillId="2" borderId="100" xfId="2" applyNumberFormat="1" applyFont="1" applyFill="1" applyBorder="1" applyAlignment="1" applyProtection="1">
      <alignment horizontal="left" vertical="top"/>
      <protection locked="0"/>
    </xf>
    <xf numFmtId="4" fontId="7" fillId="2" borderId="110" xfId="2" applyNumberFormat="1" applyFont="1" applyFill="1" applyBorder="1" applyAlignment="1" applyProtection="1">
      <alignment horizontal="left" vertical="center"/>
      <protection locked="0"/>
    </xf>
    <xf numFmtId="4" fontId="7" fillId="2" borderId="111" xfId="2" applyNumberFormat="1" applyFont="1" applyFill="1" applyBorder="1" applyAlignment="1" applyProtection="1">
      <alignment horizontal="left" vertical="center"/>
      <protection locked="0"/>
    </xf>
    <xf numFmtId="4" fontId="7" fillId="2" borderId="112" xfId="2" applyNumberFormat="1" applyFont="1" applyFill="1" applyBorder="1" applyAlignment="1" applyProtection="1">
      <alignment horizontal="left" vertical="center"/>
      <protection locked="0"/>
    </xf>
    <xf numFmtId="4" fontId="7" fillId="2" borderId="113" xfId="2" applyNumberFormat="1" applyFont="1" applyFill="1" applyBorder="1" applyAlignment="1" applyProtection="1">
      <alignment horizontal="left" vertical="center"/>
      <protection locked="0"/>
    </xf>
    <xf numFmtId="4" fontId="7" fillId="2" borderId="114" xfId="2" applyNumberFormat="1" applyFont="1" applyFill="1" applyBorder="1" applyAlignment="1" applyProtection="1">
      <alignment horizontal="left" vertical="center"/>
      <protection locked="0"/>
    </xf>
    <xf numFmtId="4" fontId="7" fillId="2" borderId="115" xfId="2" applyNumberFormat="1" applyFont="1" applyFill="1" applyBorder="1" applyAlignment="1" applyProtection="1">
      <alignment horizontal="left" vertical="center"/>
      <protection locked="0"/>
    </xf>
    <xf numFmtId="0" fontId="15" fillId="6" borderId="0" xfId="2" applyFont="1" applyFill="1" applyAlignment="1">
      <alignment horizontal="left"/>
    </xf>
    <xf numFmtId="2" fontId="10" fillId="6" borderId="119" xfId="2" applyNumberFormat="1" applyFont="1" applyFill="1" applyBorder="1" applyAlignment="1">
      <alignment horizontal="left" vertical="center" wrapText="1"/>
    </xf>
    <xf numFmtId="2" fontId="10" fillId="6" borderId="120" xfId="2" applyNumberFormat="1" applyFont="1" applyFill="1" applyBorder="1" applyAlignment="1">
      <alignment horizontal="left" vertical="center" wrapText="1"/>
    </xf>
    <xf numFmtId="2" fontId="10" fillId="6" borderId="121" xfId="2" applyNumberFormat="1" applyFont="1" applyFill="1" applyBorder="1" applyAlignment="1">
      <alignment horizontal="left" vertical="center" wrapText="1"/>
    </xf>
    <xf numFmtId="2" fontId="10" fillId="6" borderId="102" xfId="2" applyNumberFormat="1" applyFont="1" applyFill="1" applyBorder="1" applyAlignment="1">
      <alignment horizontal="left" vertical="center" wrapText="1"/>
    </xf>
    <xf numFmtId="4" fontId="10" fillId="7" borderId="40" xfId="2" applyNumberFormat="1" applyFont="1" applyFill="1" applyBorder="1" applyAlignment="1" applyProtection="1">
      <alignment horizontal="left" vertical="center"/>
      <protection locked="0"/>
    </xf>
    <xf numFmtId="4" fontId="10" fillId="7" borderId="41" xfId="2" applyNumberFormat="1" applyFont="1" applyFill="1" applyBorder="1" applyAlignment="1" applyProtection="1">
      <alignment horizontal="left" vertical="center"/>
      <protection locked="0"/>
    </xf>
    <xf numFmtId="4" fontId="10" fillId="7" borderId="75" xfId="2" applyNumberFormat="1" applyFont="1" applyFill="1" applyBorder="1" applyAlignment="1" applyProtection="1">
      <alignment horizontal="left" vertical="center"/>
      <protection locked="0"/>
    </xf>
    <xf numFmtId="4" fontId="10" fillId="7" borderId="138" xfId="2" applyNumberFormat="1" applyFont="1" applyFill="1" applyBorder="1" applyAlignment="1" applyProtection="1">
      <alignment horizontal="left" vertical="center"/>
      <protection locked="0"/>
    </xf>
    <xf numFmtId="4" fontId="10" fillId="7" borderId="139" xfId="2" applyNumberFormat="1" applyFont="1" applyFill="1" applyBorder="1" applyAlignment="1" applyProtection="1">
      <alignment horizontal="left" vertical="center"/>
      <protection locked="0"/>
    </xf>
    <xf numFmtId="4" fontId="7" fillId="8" borderId="119" xfId="2" applyNumberFormat="1" applyFont="1" applyFill="1" applyBorder="1" applyAlignment="1">
      <alignment horizontal="left" vertical="center"/>
    </xf>
    <xf numFmtId="4" fontId="7" fillId="8" borderId="120" xfId="2" applyNumberFormat="1" applyFont="1" applyFill="1" applyBorder="1" applyAlignment="1">
      <alignment horizontal="left" vertical="center"/>
    </xf>
    <xf numFmtId="4" fontId="7" fillId="8" borderId="121" xfId="2" applyNumberFormat="1" applyFont="1" applyFill="1" applyBorder="1" applyAlignment="1">
      <alignment horizontal="left" vertical="center"/>
    </xf>
    <xf numFmtId="4" fontId="7" fillId="0" borderId="75" xfId="2" applyNumberFormat="1" applyFont="1" applyBorder="1" applyAlignment="1" applyProtection="1">
      <alignment horizontal="left" vertical="center"/>
      <protection locked="0"/>
    </xf>
    <xf numFmtId="4" fontId="7" fillId="0" borderId="138" xfId="2" applyNumberFormat="1" applyFont="1" applyBorder="1" applyAlignment="1" applyProtection="1">
      <alignment horizontal="left" vertical="center"/>
      <protection locked="0"/>
    </xf>
    <xf numFmtId="3" fontId="15" fillId="6" borderId="0" xfId="2" applyNumberFormat="1" applyFont="1" applyFill="1" applyAlignment="1">
      <alignment horizontal="left"/>
    </xf>
    <xf numFmtId="0" fontId="7" fillId="0" borderId="157" xfId="2" applyFont="1" applyBorder="1" applyAlignment="1" applyProtection="1">
      <alignment horizontal="left"/>
      <protection locked="0"/>
    </xf>
    <xf numFmtId="4" fontId="10" fillId="7" borderId="164" xfId="2" applyNumberFormat="1" applyFont="1" applyFill="1" applyBorder="1" applyAlignment="1" applyProtection="1">
      <alignment horizontal="left"/>
      <protection locked="0"/>
    </xf>
    <xf numFmtId="4" fontId="10" fillId="7" borderId="165" xfId="2" applyNumberFormat="1" applyFont="1" applyFill="1" applyBorder="1" applyAlignment="1" applyProtection="1">
      <alignment horizontal="left"/>
      <protection locked="0"/>
    </xf>
    <xf numFmtId="4" fontId="10" fillId="7" borderId="166" xfId="2" applyNumberFormat="1" applyFont="1" applyFill="1" applyBorder="1" applyAlignment="1" applyProtection="1">
      <alignment horizontal="left"/>
      <protection locked="0"/>
    </xf>
    <xf numFmtId="4" fontId="10" fillId="7" borderId="167" xfId="2" applyNumberFormat="1" applyFont="1" applyFill="1" applyBorder="1" applyAlignment="1" applyProtection="1">
      <alignment horizontal="left"/>
      <protection locked="0"/>
    </xf>
    <xf numFmtId="4" fontId="10" fillId="7" borderId="168" xfId="2" applyNumberFormat="1" applyFont="1" applyFill="1" applyBorder="1" applyAlignment="1" applyProtection="1">
      <alignment horizontal="left"/>
      <protection locked="0"/>
    </xf>
    <xf numFmtId="4" fontId="10" fillId="7" borderId="169" xfId="2" applyNumberFormat="1" applyFont="1" applyFill="1" applyBorder="1" applyAlignment="1" applyProtection="1">
      <alignment horizontal="left"/>
      <protection locked="0"/>
    </xf>
    <xf numFmtId="4" fontId="7" fillId="0" borderId="164" xfId="2" applyNumberFormat="1" applyFont="1" applyBorder="1" applyAlignment="1" applyProtection="1">
      <alignment horizontal="left"/>
      <protection locked="0"/>
    </xf>
    <xf numFmtId="4" fontId="7" fillId="0" borderId="165" xfId="2" applyNumberFormat="1" applyFont="1" applyBorder="1" applyAlignment="1" applyProtection="1">
      <alignment horizontal="left"/>
      <protection locked="0"/>
    </xf>
    <xf numFmtId="4" fontId="7" fillId="0" borderId="166" xfId="2" applyNumberFormat="1" applyFont="1" applyBorder="1" applyAlignment="1" applyProtection="1">
      <alignment horizontal="left"/>
      <protection locked="0"/>
    </xf>
    <xf numFmtId="4" fontId="7" fillId="0" borderId="167" xfId="2" applyNumberFormat="1" applyFont="1" applyBorder="1" applyAlignment="1" applyProtection="1">
      <alignment horizontal="left"/>
      <protection locked="0"/>
    </xf>
    <xf numFmtId="4" fontId="7" fillId="0" borderId="168" xfId="2" applyNumberFormat="1" applyFont="1" applyBorder="1" applyAlignment="1" applyProtection="1">
      <alignment horizontal="left"/>
      <protection locked="0"/>
    </xf>
    <xf numFmtId="4" fontId="7" fillId="0" borderId="169" xfId="2" applyNumberFormat="1" applyFont="1" applyBorder="1" applyAlignment="1" applyProtection="1">
      <alignment horizontal="left"/>
      <protection locked="0"/>
    </xf>
    <xf numFmtId="4" fontId="7" fillId="0" borderId="171" xfId="2" applyNumberFormat="1" applyFont="1" applyBorder="1" applyAlignment="1" applyProtection="1">
      <alignment horizontal="left"/>
      <protection locked="0"/>
    </xf>
    <xf numFmtId="4" fontId="7" fillId="7" borderId="45" xfId="2" applyNumberFormat="1" applyFont="1" applyFill="1" applyBorder="1" applyAlignment="1" applyProtection="1">
      <alignment horizontal="left"/>
      <protection locked="0"/>
    </xf>
    <xf numFmtId="4" fontId="7" fillId="7" borderId="46" xfId="2" applyNumberFormat="1" applyFont="1" applyFill="1" applyBorder="1" applyAlignment="1" applyProtection="1">
      <alignment horizontal="left"/>
      <protection locked="0"/>
    </xf>
    <xf numFmtId="4" fontId="7" fillId="7" borderId="47" xfId="2" applyNumberFormat="1" applyFont="1" applyFill="1" applyBorder="1" applyAlignment="1" applyProtection="1">
      <alignment horizontal="left"/>
      <protection locked="0"/>
    </xf>
    <xf numFmtId="4" fontId="7" fillId="7" borderId="171" xfId="2" applyNumberFormat="1" applyFont="1" applyFill="1" applyBorder="1" applyAlignment="1" applyProtection="1">
      <alignment horizontal="left"/>
      <protection locked="0"/>
    </xf>
    <xf numFmtId="4" fontId="7" fillId="7" borderId="49" xfId="2" applyNumberFormat="1" applyFont="1" applyFill="1" applyBorder="1" applyAlignment="1" applyProtection="1">
      <alignment horizontal="left"/>
      <protection locked="0"/>
    </xf>
    <xf numFmtId="4" fontId="7" fillId="7" borderId="50" xfId="2" applyNumberFormat="1" applyFont="1" applyFill="1" applyBorder="1" applyAlignment="1" applyProtection="1">
      <alignment horizontal="left"/>
      <protection locked="0"/>
    </xf>
    <xf numFmtId="4" fontId="7" fillId="7" borderId="164" xfId="2" applyNumberFormat="1" applyFont="1" applyFill="1" applyBorder="1" applyAlignment="1" applyProtection="1">
      <alignment horizontal="left"/>
      <protection locked="0"/>
    </xf>
    <xf numFmtId="4" fontId="7" fillId="7" borderId="165" xfId="2" applyNumberFormat="1" applyFont="1" applyFill="1" applyBorder="1" applyAlignment="1" applyProtection="1">
      <alignment horizontal="left"/>
      <protection locked="0"/>
    </xf>
    <xf numFmtId="4" fontId="7" fillId="7" borderId="166" xfId="2" applyNumberFormat="1" applyFont="1" applyFill="1" applyBorder="1" applyAlignment="1" applyProtection="1">
      <alignment horizontal="left"/>
      <protection locked="0"/>
    </xf>
    <xf numFmtId="4" fontId="7" fillId="7" borderId="167" xfId="2" applyNumberFormat="1" applyFont="1" applyFill="1" applyBorder="1" applyAlignment="1" applyProtection="1">
      <alignment horizontal="left"/>
      <protection locked="0"/>
    </xf>
    <xf numFmtId="4" fontId="7" fillId="7" borderId="168" xfId="2" applyNumberFormat="1" applyFont="1" applyFill="1" applyBorder="1" applyAlignment="1" applyProtection="1">
      <alignment horizontal="left"/>
      <protection locked="0"/>
    </xf>
    <xf numFmtId="4" fontId="7" fillId="7" borderId="169" xfId="2" applyNumberFormat="1" applyFont="1" applyFill="1" applyBorder="1" applyAlignment="1" applyProtection="1">
      <alignment horizontal="left"/>
      <protection locked="0"/>
    </xf>
    <xf numFmtId="4" fontId="7" fillId="0" borderId="173" xfId="2" applyNumberFormat="1" applyFont="1" applyBorder="1" applyAlignment="1" applyProtection="1">
      <alignment horizontal="left"/>
      <protection locked="0"/>
    </xf>
    <xf numFmtId="4" fontId="7" fillId="0" borderId="174" xfId="2" applyNumberFormat="1" applyFont="1" applyBorder="1" applyAlignment="1" applyProtection="1">
      <alignment horizontal="left"/>
      <protection locked="0"/>
    </xf>
    <xf numFmtId="4" fontId="7" fillId="0" borderId="175" xfId="2" applyNumberFormat="1" applyFont="1" applyBorder="1" applyAlignment="1" applyProtection="1">
      <alignment horizontal="left"/>
      <protection locked="0"/>
    </xf>
    <xf numFmtId="4" fontId="7" fillId="0" borderId="176" xfId="2" applyNumberFormat="1" applyFont="1" applyBorder="1" applyAlignment="1" applyProtection="1">
      <alignment horizontal="left"/>
      <protection locked="0"/>
    </xf>
    <xf numFmtId="4" fontId="7" fillId="0" borderId="177" xfId="2" applyNumberFormat="1" applyFont="1" applyBorder="1" applyAlignment="1" applyProtection="1">
      <alignment horizontal="left"/>
      <protection locked="0"/>
    </xf>
    <xf numFmtId="4" fontId="7" fillId="0" borderId="178" xfId="2" applyNumberFormat="1" applyFont="1" applyBorder="1" applyAlignment="1" applyProtection="1">
      <alignment horizontal="left"/>
      <protection locked="0"/>
    </xf>
    <xf numFmtId="4" fontId="10" fillId="7" borderId="58" xfId="2" applyNumberFormat="1" applyFont="1" applyFill="1" applyBorder="1" applyAlignment="1" applyProtection="1">
      <alignment horizontal="left"/>
      <protection locked="0"/>
    </xf>
    <xf numFmtId="4" fontId="10" fillId="7" borderId="59" xfId="2" applyNumberFormat="1" applyFont="1" applyFill="1" applyBorder="1" applyAlignment="1" applyProtection="1">
      <alignment horizontal="left"/>
      <protection locked="0"/>
    </xf>
    <xf numFmtId="4" fontId="10" fillId="7" borderId="60" xfId="2" applyNumberFormat="1" applyFont="1" applyFill="1" applyBorder="1" applyAlignment="1" applyProtection="1">
      <alignment horizontal="left"/>
      <protection locked="0"/>
    </xf>
    <xf numFmtId="4" fontId="10" fillId="7" borderId="179" xfId="2" applyNumberFormat="1" applyFont="1" applyFill="1" applyBorder="1" applyAlignment="1" applyProtection="1">
      <alignment horizontal="left"/>
      <protection locked="0"/>
    </xf>
    <xf numFmtId="4" fontId="10" fillId="7" borderId="27" xfId="2" applyNumberFormat="1" applyFont="1" applyFill="1" applyBorder="1" applyAlignment="1" applyProtection="1">
      <alignment horizontal="left"/>
      <protection locked="0"/>
    </xf>
    <xf numFmtId="4" fontId="7" fillId="0" borderId="180" xfId="2" applyNumberFormat="1" applyFont="1" applyBorder="1" applyAlignment="1" applyProtection="1">
      <alignment horizontal="left"/>
      <protection locked="0"/>
    </xf>
    <xf numFmtId="4" fontId="7" fillId="7" borderId="180" xfId="2" applyNumberFormat="1" applyFont="1" applyFill="1" applyBorder="1" applyAlignment="1" applyProtection="1">
      <alignment horizontal="left"/>
      <protection locked="0"/>
    </xf>
    <xf numFmtId="4" fontId="7" fillId="0" borderId="182" xfId="2" applyNumberFormat="1" applyFont="1" applyBorder="1" applyAlignment="1" applyProtection="1">
      <alignment horizontal="left"/>
      <protection locked="0"/>
    </xf>
    <xf numFmtId="4" fontId="7" fillId="0" borderId="183" xfId="2" applyNumberFormat="1" applyFont="1" applyBorder="1" applyAlignment="1" applyProtection="1">
      <alignment horizontal="left"/>
      <protection locked="0"/>
    </xf>
    <xf numFmtId="4" fontId="7" fillId="0" borderId="184" xfId="2" applyNumberFormat="1" applyFont="1" applyBorder="1" applyAlignment="1" applyProtection="1">
      <alignment horizontal="left"/>
      <protection locked="0"/>
    </xf>
    <xf numFmtId="4" fontId="7" fillId="0" borderId="185" xfId="2" applyNumberFormat="1" applyFont="1" applyBorder="1" applyAlignment="1" applyProtection="1">
      <alignment horizontal="left"/>
      <protection locked="0"/>
    </xf>
    <xf numFmtId="4" fontId="7" fillId="0" borderId="186" xfId="2" applyNumberFormat="1" applyFont="1" applyBorder="1" applyAlignment="1" applyProtection="1">
      <alignment horizontal="left"/>
      <protection locked="0"/>
    </xf>
    <xf numFmtId="4" fontId="7" fillId="0" borderId="93" xfId="2" applyNumberFormat="1" applyFont="1" applyBorder="1" applyAlignment="1" applyProtection="1">
      <alignment horizontal="left"/>
      <protection locked="0"/>
    </xf>
    <xf numFmtId="4" fontId="7" fillId="0" borderId="94" xfId="2" applyNumberFormat="1" applyFont="1" applyBorder="1" applyAlignment="1" applyProtection="1">
      <alignment horizontal="left"/>
      <protection locked="0"/>
    </xf>
    <xf numFmtId="4" fontId="7" fillId="0" borderId="187" xfId="2" applyNumberFormat="1" applyFont="1" applyBorder="1" applyAlignment="1" applyProtection="1">
      <alignment horizontal="left"/>
      <protection locked="0"/>
    </xf>
    <xf numFmtId="4" fontId="7" fillId="0" borderId="92" xfId="2" applyNumberFormat="1" applyFont="1" applyBorder="1" applyAlignment="1" applyProtection="1">
      <alignment horizontal="left"/>
      <protection locked="0"/>
    </xf>
    <xf numFmtId="4" fontId="13" fillId="0" borderId="182" xfId="2" applyNumberFormat="1" applyFont="1" applyBorder="1" applyAlignment="1" applyProtection="1">
      <alignment horizontal="left" vertical="center"/>
      <protection locked="0"/>
    </xf>
    <xf numFmtId="4" fontId="13" fillId="0" borderId="183" xfId="2" applyNumberFormat="1" applyFont="1" applyBorder="1" applyAlignment="1" applyProtection="1">
      <alignment horizontal="left" vertical="center"/>
      <protection locked="0"/>
    </xf>
    <xf numFmtId="4" fontId="13" fillId="0" borderId="184" xfId="2" applyNumberFormat="1" applyFont="1" applyBorder="1" applyAlignment="1" applyProtection="1">
      <alignment horizontal="left" vertical="center"/>
      <protection locked="0"/>
    </xf>
    <xf numFmtId="4" fontId="13" fillId="0" borderId="193" xfId="2" applyNumberFormat="1" applyFont="1" applyBorder="1" applyAlignment="1" applyProtection="1">
      <alignment horizontal="left" vertical="center"/>
      <protection locked="0"/>
    </xf>
    <xf numFmtId="4" fontId="13" fillId="0" borderId="194" xfId="2" applyNumberFormat="1" applyFont="1" applyBorder="1" applyAlignment="1" applyProtection="1">
      <alignment horizontal="left" vertical="center"/>
      <protection locked="0"/>
    </xf>
    <xf numFmtId="4" fontId="13" fillId="0" borderId="186" xfId="2" applyNumberFormat="1" applyFont="1" applyBorder="1" applyAlignment="1" applyProtection="1">
      <alignment horizontal="left" vertical="center"/>
      <protection locked="0"/>
    </xf>
    <xf numFmtId="4" fontId="7" fillId="0" borderId="182" xfId="2" applyNumberFormat="1" applyFont="1" applyBorder="1" applyAlignment="1" applyProtection="1">
      <alignment horizontal="left" vertical="center"/>
      <protection locked="0"/>
    </xf>
    <xf numFmtId="4" fontId="7" fillId="0" borderId="183" xfId="2" applyNumberFormat="1" applyFont="1" applyBorder="1" applyAlignment="1" applyProtection="1">
      <alignment horizontal="left" vertical="center"/>
      <protection locked="0"/>
    </xf>
    <xf numFmtId="4" fontId="7" fillId="0" borderId="184" xfId="2" applyNumberFormat="1" applyFont="1" applyBorder="1" applyAlignment="1" applyProtection="1">
      <alignment horizontal="left" vertical="center"/>
      <protection locked="0"/>
    </xf>
    <xf numFmtId="4" fontId="7" fillId="0" borderId="193" xfId="2" applyNumberFormat="1" applyFont="1" applyBorder="1" applyAlignment="1" applyProtection="1">
      <alignment horizontal="left" vertical="center"/>
      <protection locked="0"/>
    </xf>
    <xf numFmtId="4" fontId="7" fillId="0" borderId="194" xfId="2" applyNumberFormat="1" applyFont="1" applyBorder="1" applyAlignment="1" applyProtection="1">
      <alignment horizontal="left" vertical="center"/>
      <protection locked="0"/>
    </xf>
    <xf numFmtId="4" fontId="7" fillId="0" borderId="186" xfId="2" applyNumberFormat="1" applyFont="1" applyBorder="1" applyAlignment="1" applyProtection="1">
      <alignment horizontal="left" vertical="center"/>
      <protection locked="0"/>
    </xf>
    <xf numFmtId="4" fontId="7" fillId="0" borderId="193" xfId="2" applyNumberFormat="1" applyFont="1" applyBorder="1" applyAlignment="1" applyProtection="1">
      <alignment horizontal="left"/>
      <protection locked="0"/>
    </xf>
    <xf numFmtId="4" fontId="7" fillId="0" borderId="194" xfId="2" applyNumberFormat="1" applyFont="1" applyBorder="1" applyAlignment="1" applyProtection="1">
      <alignment horizontal="left"/>
      <protection locked="0"/>
    </xf>
    <xf numFmtId="4" fontId="15" fillId="0" borderId="196" xfId="2" applyNumberFormat="1" applyFont="1" applyBorder="1" applyAlignment="1" applyProtection="1">
      <alignment horizontal="left"/>
      <protection locked="0"/>
    </xf>
    <xf numFmtId="4" fontId="15" fillId="0" borderId="197" xfId="2" applyNumberFormat="1" applyFont="1" applyBorder="1" applyAlignment="1" applyProtection="1">
      <alignment horizontal="left"/>
      <protection locked="0"/>
    </xf>
    <xf numFmtId="4" fontId="15" fillId="0" borderId="198" xfId="2" applyNumberFormat="1" applyFont="1" applyBorder="1" applyAlignment="1" applyProtection="1">
      <alignment horizontal="left"/>
      <protection locked="0"/>
    </xf>
    <xf numFmtId="4" fontId="15" fillId="0" borderId="199" xfId="2" applyNumberFormat="1" applyFont="1" applyBorder="1" applyAlignment="1" applyProtection="1">
      <alignment horizontal="left"/>
      <protection locked="0"/>
    </xf>
    <xf numFmtId="4" fontId="15" fillId="0" borderId="200" xfId="2" applyNumberFormat="1" applyFont="1" applyBorder="1" applyAlignment="1" applyProtection="1">
      <alignment horizontal="left"/>
      <protection locked="0"/>
    </xf>
    <xf numFmtId="4" fontId="15" fillId="0" borderId="201" xfId="2" applyNumberFormat="1" applyFont="1" applyBorder="1" applyAlignment="1" applyProtection="1">
      <alignment horizontal="left"/>
      <protection locked="0"/>
    </xf>
    <xf numFmtId="4" fontId="15" fillId="0" borderId="182" xfId="2" applyNumberFormat="1" applyFont="1" applyBorder="1" applyAlignment="1" applyProtection="1">
      <alignment horizontal="left"/>
      <protection locked="0"/>
    </xf>
    <xf numFmtId="4" fontId="15" fillId="0" borderId="183" xfId="2" applyNumberFormat="1" applyFont="1" applyBorder="1" applyAlignment="1" applyProtection="1">
      <alignment horizontal="left"/>
      <protection locked="0"/>
    </xf>
    <xf numFmtId="4" fontId="15" fillId="0" borderId="184" xfId="2" applyNumberFormat="1" applyFont="1" applyBorder="1" applyAlignment="1" applyProtection="1">
      <alignment horizontal="left"/>
      <protection locked="0"/>
    </xf>
    <xf numFmtId="4" fontId="15" fillId="0" borderId="193" xfId="2" applyNumberFormat="1" applyFont="1" applyBorder="1" applyAlignment="1" applyProtection="1">
      <alignment horizontal="left"/>
      <protection locked="0"/>
    </xf>
    <xf numFmtId="4" fontId="15" fillId="0" borderId="194" xfId="2" applyNumberFormat="1" applyFont="1" applyBorder="1" applyAlignment="1" applyProtection="1">
      <alignment horizontal="left"/>
      <protection locked="0"/>
    </xf>
    <xf numFmtId="4" fontId="15" fillId="0" borderId="186" xfId="2" applyNumberFormat="1" applyFont="1" applyBorder="1" applyAlignment="1" applyProtection="1">
      <alignment horizontal="left"/>
      <protection locked="0"/>
    </xf>
    <xf numFmtId="164" fontId="7" fillId="0" borderId="192" xfId="2" applyNumberFormat="1" applyFont="1" applyBorder="1" applyAlignment="1" applyProtection="1">
      <alignment horizontal="left" vertical="center"/>
      <protection locked="0"/>
    </xf>
    <xf numFmtId="164" fontId="7" fillId="0" borderId="182" xfId="2" applyNumberFormat="1" applyFont="1" applyBorder="1" applyAlignment="1" applyProtection="1">
      <alignment horizontal="left" vertical="center"/>
      <protection locked="0"/>
    </xf>
    <xf numFmtId="164" fontId="7" fillId="0" borderId="183" xfId="2" applyNumberFormat="1" applyFont="1" applyBorder="1" applyAlignment="1" applyProtection="1">
      <alignment horizontal="left" vertical="center"/>
      <protection locked="0"/>
    </xf>
    <xf numFmtId="164" fontId="7" fillId="0" borderId="184" xfId="2" applyNumberFormat="1" applyFont="1" applyBorder="1" applyAlignment="1" applyProtection="1">
      <alignment horizontal="left" vertical="center"/>
      <protection locked="0"/>
    </xf>
    <xf numFmtId="164" fontId="7" fillId="0" borderId="193" xfId="2" applyNumberFormat="1" applyFont="1" applyBorder="1" applyAlignment="1" applyProtection="1">
      <alignment horizontal="left" vertical="center"/>
      <protection locked="0"/>
    </xf>
    <xf numFmtId="164" fontId="7" fillId="0" borderId="194" xfId="2" applyNumberFormat="1" applyFont="1" applyBorder="1" applyAlignment="1" applyProtection="1">
      <alignment horizontal="left" vertical="center"/>
      <protection locked="0"/>
    </xf>
    <xf numFmtId="164" fontId="7" fillId="0" borderId="186" xfId="2" applyNumberFormat="1" applyFont="1" applyBorder="1" applyAlignment="1" applyProtection="1">
      <alignment horizontal="left" vertical="center"/>
      <protection locked="0"/>
    </xf>
    <xf numFmtId="4" fontId="10" fillId="7" borderId="208" xfId="2" applyNumberFormat="1" applyFont="1" applyFill="1" applyBorder="1" applyAlignment="1" applyProtection="1">
      <alignment horizontal="left" vertical="center"/>
      <protection locked="0"/>
    </xf>
    <xf numFmtId="4" fontId="10" fillId="7" borderId="194" xfId="2" applyNumberFormat="1" applyFont="1" applyFill="1" applyBorder="1" applyAlignment="1" applyProtection="1">
      <alignment horizontal="left" vertical="center"/>
      <protection locked="0"/>
    </xf>
    <xf numFmtId="4" fontId="10" fillId="7" borderId="209" xfId="2" applyNumberFormat="1" applyFont="1" applyFill="1" applyBorder="1" applyAlignment="1" applyProtection="1">
      <alignment horizontal="left" vertical="center"/>
      <protection locked="0"/>
    </xf>
    <xf numFmtId="4" fontId="10" fillId="7" borderId="193" xfId="2" applyNumberFormat="1" applyFont="1" applyFill="1" applyBorder="1" applyAlignment="1" applyProtection="1">
      <alignment horizontal="left" vertical="center"/>
      <protection locked="0"/>
    </xf>
    <xf numFmtId="4" fontId="7" fillId="7" borderId="208" xfId="2" applyNumberFormat="1" applyFont="1" applyFill="1" applyBorder="1" applyAlignment="1" applyProtection="1">
      <alignment horizontal="left" vertical="center"/>
      <protection locked="0"/>
    </xf>
    <xf numFmtId="4" fontId="7" fillId="7" borderId="194" xfId="2" applyNumberFormat="1" applyFont="1" applyFill="1" applyBorder="1" applyAlignment="1" applyProtection="1">
      <alignment horizontal="left" vertical="center"/>
      <protection locked="0"/>
    </xf>
    <xf numFmtId="4" fontId="7" fillId="7" borderId="209" xfId="2" applyNumberFormat="1" applyFont="1" applyFill="1" applyBorder="1" applyAlignment="1" applyProtection="1">
      <alignment horizontal="left" vertical="center"/>
      <protection locked="0"/>
    </xf>
    <xf numFmtId="4" fontId="7" fillId="7" borderId="193" xfId="2" applyNumberFormat="1" applyFont="1" applyFill="1" applyBorder="1" applyAlignment="1" applyProtection="1">
      <alignment horizontal="left" vertical="center"/>
      <protection locked="0"/>
    </xf>
    <xf numFmtId="0" fontId="6" fillId="9" borderId="0" xfId="2" applyFont="1" applyFill="1" applyAlignment="1">
      <alignment horizontal="left" vertical="center"/>
    </xf>
    <xf numFmtId="0" fontId="7" fillId="10" borderId="118" xfId="2" applyFont="1" applyFill="1" applyBorder="1" applyAlignment="1">
      <alignment horizontal="left" vertical="center" wrapText="1"/>
    </xf>
    <xf numFmtId="0" fontId="7" fillId="11" borderId="0" xfId="2" applyFont="1" applyFill="1" applyAlignment="1">
      <alignment horizontal="left"/>
    </xf>
    <xf numFmtId="0" fontId="10" fillId="11" borderId="0" xfId="2" applyFont="1" applyFill="1" applyAlignment="1">
      <alignment horizontal="left"/>
    </xf>
    <xf numFmtId="0" fontId="7" fillId="10" borderId="5" xfId="2" applyFont="1" applyFill="1" applyBorder="1" applyAlignment="1">
      <alignment horizontal="left" vertical="center" wrapText="1"/>
    </xf>
    <xf numFmtId="0" fontId="7" fillId="10" borderId="24" xfId="2" applyFont="1" applyFill="1" applyBorder="1" applyAlignment="1">
      <alignment horizontal="left" vertical="center" wrapText="1"/>
    </xf>
    <xf numFmtId="0" fontId="7" fillId="10" borderId="1" xfId="2" applyFont="1" applyFill="1" applyBorder="1" applyAlignment="1">
      <alignment horizontal="left" vertical="center" wrapText="1"/>
    </xf>
    <xf numFmtId="0" fontId="7" fillId="10" borderId="23" xfId="2" applyFont="1" applyFill="1" applyBorder="1" applyAlignment="1">
      <alignment horizontal="left" vertical="center" wrapText="1"/>
    </xf>
    <xf numFmtId="0" fontId="7" fillId="10" borderId="26" xfId="2" applyFont="1" applyFill="1" applyBorder="1" applyAlignment="1">
      <alignment horizontal="left" vertical="center" wrapText="1"/>
    </xf>
    <xf numFmtId="0" fontId="7" fillId="10" borderId="0" xfId="2" applyFont="1" applyFill="1" applyAlignment="1">
      <alignment horizontal="left"/>
    </xf>
    <xf numFmtId="0" fontId="7" fillId="10" borderId="0" xfId="2" applyFont="1" applyFill="1" applyAlignment="1">
      <alignment horizontal="left" vertical="center"/>
    </xf>
    <xf numFmtId="0" fontId="7" fillId="10" borderId="25" xfId="2" applyFont="1" applyFill="1" applyBorder="1" applyAlignment="1">
      <alignment horizontal="left" vertical="center"/>
    </xf>
    <xf numFmtId="0" fontId="10" fillId="10" borderId="25" xfId="2" applyFont="1" applyFill="1" applyBorder="1" applyAlignment="1">
      <alignment horizontal="left" vertical="center" wrapText="1"/>
    </xf>
    <xf numFmtId="0" fontId="7" fillId="10" borderId="23" xfId="2" applyFont="1" applyFill="1" applyBorder="1" applyAlignment="1">
      <alignment horizontal="left" vertical="center" wrapText="1" shrinkToFit="1"/>
    </xf>
    <xf numFmtId="0" fontId="7" fillId="10" borderId="2" xfId="2" applyFont="1" applyFill="1" applyBorder="1" applyAlignment="1">
      <alignment horizontal="left" vertical="center" wrapText="1"/>
    </xf>
    <xf numFmtId="0" fontId="7" fillId="10" borderId="24" xfId="2" applyFont="1" applyFill="1" applyBorder="1" applyAlignment="1">
      <alignment horizontal="left"/>
    </xf>
    <xf numFmtId="0" fontId="7" fillId="10" borderId="1" xfId="2" applyFont="1" applyFill="1" applyBorder="1" applyAlignment="1">
      <alignment horizontal="left"/>
    </xf>
    <xf numFmtId="0" fontId="7" fillId="10" borderId="23" xfId="2" applyFont="1" applyFill="1" applyBorder="1" applyAlignment="1">
      <alignment horizontal="left"/>
    </xf>
    <xf numFmtId="0" fontId="10" fillId="10" borderId="0" xfId="2" applyFont="1" applyFill="1" applyAlignment="1">
      <alignment horizontal="left"/>
    </xf>
    <xf numFmtId="0" fontId="10" fillId="12" borderId="27" xfId="2" applyFont="1" applyFill="1" applyBorder="1" applyAlignment="1">
      <alignment horizontal="left"/>
    </xf>
    <xf numFmtId="0" fontId="10" fillId="12" borderId="28" xfId="2" applyFont="1" applyFill="1" applyBorder="1" applyAlignment="1">
      <alignment horizontal="left"/>
    </xf>
    <xf numFmtId="0" fontId="10" fillId="12" borderId="44" xfId="2" applyFont="1" applyFill="1" applyBorder="1" applyAlignment="1">
      <alignment horizontal="left"/>
    </xf>
    <xf numFmtId="0" fontId="10" fillId="12" borderId="43" xfId="2" applyFont="1" applyFill="1" applyBorder="1" applyAlignment="1">
      <alignment horizontal="left"/>
    </xf>
    <xf numFmtId="4" fontId="10" fillId="12" borderId="37" xfId="2" applyNumberFormat="1" applyFont="1" applyFill="1" applyBorder="1" applyAlignment="1">
      <alignment horizontal="left"/>
    </xf>
    <xf numFmtId="4" fontId="10" fillId="12" borderId="38" xfId="2" applyNumberFormat="1" applyFont="1" applyFill="1" applyBorder="1" applyAlignment="1">
      <alignment horizontal="left"/>
    </xf>
    <xf numFmtId="4" fontId="10" fillId="12" borderId="39" xfId="2" applyNumberFormat="1" applyFont="1" applyFill="1" applyBorder="1" applyAlignment="1">
      <alignment horizontal="left"/>
    </xf>
    <xf numFmtId="4" fontId="10" fillId="12" borderId="40" xfId="2" applyNumberFormat="1" applyFont="1" applyFill="1" applyBorder="1" applyAlignment="1">
      <alignment horizontal="left"/>
    </xf>
    <xf numFmtId="4" fontId="10" fillId="12" borderId="41" xfId="2" applyNumberFormat="1" applyFont="1" applyFill="1" applyBorder="1" applyAlignment="1">
      <alignment horizontal="left"/>
    </xf>
    <xf numFmtId="4" fontId="10" fillId="12" borderId="42" xfId="2" applyNumberFormat="1" applyFont="1" applyFill="1" applyBorder="1" applyAlignment="1">
      <alignment horizontal="left"/>
    </xf>
    <xf numFmtId="0" fontId="7" fillId="12" borderId="44" xfId="2" applyFont="1" applyFill="1" applyBorder="1" applyAlignment="1">
      <alignment horizontal="left"/>
    </xf>
    <xf numFmtId="4" fontId="7" fillId="12" borderId="45" xfId="2" applyNumberFormat="1" applyFont="1" applyFill="1" applyBorder="1" applyAlignment="1">
      <alignment horizontal="left"/>
    </xf>
    <xf numFmtId="4" fontId="7" fillId="12" borderId="46" xfId="2" applyNumberFormat="1" applyFont="1" applyFill="1" applyBorder="1" applyAlignment="1">
      <alignment horizontal="left"/>
    </xf>
    <xf numFmtId="4" fontId="7" fillId="12" borderId="47" xfId="2" applyNumberFormat="1" applyFont="1" applyFill="1" applyBorder="1" applyAlignment="1">
      <alignment horizontal="left"/>
    </xf>
    <xf numFmtId="4" fontId="7" fillId="12" borderId="48" xfId="2" applyNumberFormat="1" applyFont="1" applyFill="1" applyBorder="1" applyAlignment="1">
      <alignment horizontal="left"/>
    </xf>
    <xf numFmtId="4" fontId="7" fillId="12" borderId="49" xfId="2" applyNumberFormat="1" applyFont="1" applyFill="1" applyBorder="1" applyAlignment="1">
      <alignment horizontal="left"/>
    </xf>
    <xf numFmtId="4" fontId="7" fillId="12" borderId="50" xfId="2" applyNumberFormat="1" applyFont="1" applyFill="1" applyBorder="1" applyAlignment="1">
      <alignment horizontal="left"/>
    </xf>
    <xf numFmtId="0" fontId="7" fillId="11" borderId="35" xfId="2" applyFont="1" applyFill="1" applyBorder="1" applyAlignment="1">
      <alignment horizontal="left"/>
    </xf>
    <xf numFmtId="0" fontId="10" fillId="11" borderId="36" xfId="2" applyFont="1" applyFill="1" applyBorder="1" applyAlignment="1">
      <alignment horizontal="left"/>
    </xf>
    <xf numFmtId="0" fontId="7" fillId="11" borderId="36" xfId="2" applyFont="1" applyFill="1" applyBorder="1" applyAlignment="1">
      <alignment horizontal="left"/>
    </xf>
    <xf numFmtId="0" fontId="7" fillId="10" borderId="35" xfId="2" applyFont="1" applyFill="1" applyBorder="1" applyAlignment="1">
      <alignment horizontal="left"/>
    </xf>
    <xf numFmtId="0" fontId="7" fillId="10" borderId="43" xfId="2" applyFont="1" applyFill="1" applyBorder="1" applyAlignment="1">
      <alignment horizontal="left"/>
    </xf>
    <xf numFmtId="0" fontId="7" fillId="10" borderId="44" xfId="2" applyFont="1" applyFill="1" applyBorder="1" applyAlignment="1">
      <alignment horizontal="left"/>
    </xf>
    <xf numFmtId="0" fontId="10" fillId="13" borderId="27" xfId="2" applyFont="1" applyFill="1" applyBorder="1" applyAlignment="1">
      <alignment horizontal="left"/>
    </xf>
    <xf numFmtId="0" fontId="10" fillId="13" borderId="28" xfId="2" applyFont="1" applyFill="1" applyBorder="1" applyAlignment="1">
      <alignment horizontal="left"/>
    </xf>
    <xf numFmtId="4" fontId="10" fillId="13" borderId="29" xfId="2" applyNumberFormat="1" applyFont="1" applyFill="1" applyBorder="1" applyAlignment="1">
      <alignment horizontal="left"/>
    </xf>
    <xf numFmtId="4" fontId="10" fillId="13" borderId="30" xfId="2" applyNumberFormat="1" applyFont="1" applyFill="1" applyBorder="1" applyAlignment="1">
      <alignment horizontal="left"/>
    </xf>
    <xf numFmtId="4" fontId="10" fillId="13" borderId="31" xfId="2" applyNumberFormat="1" applyFont="1" applyFill="1" applyBorder="1" applyAlignment="1">
      <alignment horizontal="left"/>
    </xf>
    <xf numFmtId="4" fontId="10" fillId="13" borderId="32" xfId="2" applyNumberFormat="1" applyFont="1" applyFill="1" applyBorder="1" applyAlignment="1">
      <alignment horizontal="left"/>
    </xf>
    <xf numFmtId="4" fontId="10" fillId="13" borderId="33" xfId="2" applyNumberFormat="1" applyFont="1" applyFill="1" applyBorder="1" applyAlignment="1">
      <alignment horizontal="left"/>
    </xf>
    <xf numFmtId="4" fontId="10" fillId="13" borderId="34" xfId="2" applyNumberFormat="1" applyFont="1" applyFill="1" applyBorder="1" applyAlignment="1">
      <alignment horizontal="left"/>
    </xf>
    <xf numFmtId="0" fontId="10" fillId="3" borderId="0" xfId="2" applyFont="1" applyFill="1" applyAlignment="1">
      <alignment horizontal="left"/>
    </xf>
    <xf numFmtId="0" fontId="10" fillId="11" borderId="44" xfId="2" applyFont="1" applyFill="1" applyBorder="1" applyAlignment="1">
      <alignment horizontal="left"/>
    </xf>
    <xf numFmtId="0" fontId="10" fillId="11" borderId="43" xfId="2" applyFont="1" applyFill="1" applyBorder="1" applyAlignment="1">
      <alignment horizontal="left"/>
    </xf>
    <xf numFmtId="0" fontId="7" fillId="11" borderId="44" xfId="2" applyFont="1" applyFill="1" applyBorder="1" applyAlignment="1">
      <alignment horizontal="left"/>
    </xf>
    <xf numFmtId="0" fontId="7" fillId="11" borderId="43" xfId="2" applyFont="1" applyFill="1" applyBorder="1" applyAlignment="1">
      <alignment horizontal="left"/>
    </xf>
    <xf numFmtId="4" fontId="10" fillId="11" borderId="37" xfId="2" applyNumberFormat="1" applyFont="1" applyFill="1" applyBorder="1" applyAlignment="1">
      <alignment horizontal="left"/>
    </xf>
    <xf numFmtId="4" fontId="10" fillId="11" borderId="38" xfId="2" applyNumberFormat="1" applyFont="1" applyFill="1" applyBorder="1" applyAlignment="1">
      <alignment horizontal="left"/>
    </xf>
    <xf numFmtId="4" fontId="10" fillId="11" borderId="39" xfId="2" applyNumberFormat="1" applyFont="1" applyFill="1" applyBorder="1" applyAlignment="1">
      <alignment horizontal="left"/>
    </xf>
    <xf numFmtId="4" fontId="10" fillId="11" borderId="40" xfId="2" applyNumberFormat="1" applyFont="1" applyFill="1" applyBorder="1" applyAlignment="1">
      <alignment horizontal="left"/>
    </xf>
    <xf numFmtId="4" fontId="10" fillId="11" borderId="41" xfId="2" applyNumberFormat="1" applyFont="1" applyFill="1" applyBorder="1" applyAlignment="1">
      <alignment horizontal="left"/>
    </xf>
    <xf numFmtId="4" fontId="10" fillId="11" borderId="42" xfId="2" applyNumberFormat="1" applyFont="1" applyFill="1" applyBorder="1" applyAlignment="1">
      <alignment horizontal="left"/>
    </xf>
    <xf numFmtId="4" fontId="7" fillId="11" borderId="45" xfId="2" applyNumberFormat="1" applyFont="1" applyFill="1" applyBorder="1" applyAlignment="1">
      <alignment horizontal="left"/>
    </xf>
    <xf numFmtId="4" fontId="7" fillId="11" borderId="46" xfId="2" applyNumberFormat="1" applyFont="1" applyFill="1" applyBorder="1" applyAlignment="1">
      <alignment horizontal="left"/>
    </xf>
    <xf numFmtId="4" fontId="7" fillId="11" borderId="47" xfId="2" applyNumberFormat="1" applyFont="1" applyFill="1" applyBorder="1" applyAlignment="1">
      <alignment horizontal="left"/>
    </xf>
    <xf numFmtId="4" fontId="7" fillId="11" borderId="48" xfId="2" applyNumberFormat="1" applyFont="1" applyFill="1" applyBorder="1" applyAlignment="1">
      <alignment horizontal="left"/>
    </xf>
    <xf numFmtId="4" fontId="7" fillId="11" borderId="49" xfId="2" applyNumberFormat="1" applyFont="1" applyFill="1" applyBorder="1" applyAlignment="1">
      <alignment horizontal="left"/>
    </xf>
    <xf numFmtId="4" fontId="7" fillId="11" borderId="50" xfId="2" applyNumberFormat="1" applyFont="1" applyFill="1" applyBorder="1" applyAlignment="1">
      <alignment horizontal="left"/>
    </xf>
    <xf numFmtId="4" fontId="7" fillId="11" borderId="37" xfId="2" applyNumberFormat="1" applyFont="1" applyFill="1" applyBorder="1" applyAlignment="1">
      <alignment horizontal="left"/>
    </xf>
    <xf numFmtId="4" fontId="7" fillId="11" borderId="38" xfId="2" applyNumberFormat="1" applyFont="1" applyFill="1" applyBorder="1" applyAlignment="1">
      <alignment horizontal="left"/>
    </xf>
    <xf numFmtId="4" fontId="7" fillId="11" borderId="39" xfId="2" applyNumberFormat="1" applyFont="1" applyFill="1" applyBorder="1" applyAlignment="1">
      <alignment horizontal="left"/>
    </xf>
    <xf numFmtId="4" fontId="7" fillId="11" borderId="40" xfId="2" applyNumberFormat="1" applyFont="1" applyFill="1" applyBorder="1" applyAlignment="1">
      <alignment horizontal="left"/>
    </xf>
    <xf numFmtId="4" fontId="7" fillId="11" borderId="41" xfId="2" applyNumberFormat="1" applyFont="1" applyFill="1" applyBorder="1" applyAlignment="1">
      <alignment horizontal="left"/>
    </xf>
    <xf numFmtId="4" fontId="7" fillId="11" borderId="42" xfId="2" applyNumberFormat="1" applyFont="1" applyFill="1" applyBorder="1" applyAlignment="1">
      <alignment horizontal="left"/>
    </xf>
    <xf numFmtId="0" fontId="7" fillId="11" borderId="51" xfId="2" applyFont="1" applyFill="1" applyBorder="1" applyAlignment="1">
      <alignment horizontal="left"/>
    </xf>
    <xf numFmtId="4" fontId="10" fillId="13" borderId="58" xfId="2" applyNumberFormat="1" applyFont="1" applyFill="1" applyBorder="1" applyAlignment="1">
      <alignment horizontal="left"/>
    </xf>
    <xf numFmtId="4" fontId="10" fillId="13" borderId="59" xfId="2" applyNumberFormat="1" applyFont="1" applyFill="1" applyBorder="1" applyAlignment="1">
      <alignment horizontal="left"/>
    </xf>
    <xf numFmtId="4" fontId="10" fillId="13" borderId="60" xfId="2" applyNumberFormat="1" applyFont="1" applyFill="1" applyBorder="1" applyAlignment="1">
      <alignment horizontal="left"/>
    </xf>
    <xf numFmtId="4" fontId="10" fillId="13" borderId="61" xfId="2" applyNumberFormat="1" applyFont="1" applyFill="1" applyBorder="1" applyAlignment="1">
      <alignment horizontal="left"/>
    </xf>
    <xf numFmtId="4" fontId="10" fillId="13" borderId="62" xfId="2" applyNumberFormat="1" applyFont="1" applyFill="1" applyBorder="1" applyAlignment="1">
      <alignment horizontal="left"/>
    </xf>
    <xf numFmtId="4" fontId="10" fillId="13" borderId="27" xfId="2" applyNumberFormat="1" applyFont="1" applyFill="1" applyBorder="1" applyAlignment="1">
      <alignment horizontal="left"/>
    </xf>
    <xf numFmtId="0" fontId="6" fillId="13" borderId="28" xfId="2" applyFont="1" applyFill="1" applyBorder="1" applyAlignment="1">
      <alignment horizontal="left"/>
    </xf>
    <xf numFmtId="4" fontId="10" fillId="13" borderId="25" xfId="2" applyNumberFormat="1" applyFont="1" applyFill="1" applyBorder="1" applyAlignment="1">
      <alignment horizontal="left"/>
    </xf>
    <xf numFmtId="4" fontId="10" fillId="13" borderId="28" xfId="2" applyNumberFormat="1" applyFont="1" applyFill="1" applyBorder="1" applyAlignment="1">
      <alignment horizontal="left"/>
    </xf>
    <xf numFmtId="0" fontId="10" fillId="3" borderId="74" xfId="2" applyFont="1" applyFill="1" applyBorder="1" applyAlignment="1">
      <alignment horizontal="left" vertical="center"/>
    </xf>
    <xf numFmtId="0" fontId="10" fillId="3" borderId="95" xfId="2" applyFont="1" applyFill="1" applyBorder="1" applyAlignment="1">
      <alignment horizontal="left" vertical="center"/>
    </xf>
    <xf numFmtId="0" fontId="10" fillId="3" borderId="101" xfId="2" applyFont="1" applyFill="1" applyBorder="1" applyAlignment="1">
      <alignment horizontal="left" vertical="top"/>
    </xf>
    <xf numFmtId="0" fontId="10" fillId="3" borderId="102" xfId="2" applyFont="1" applyFill="1" applyBorder="1" applyAlignment="1">
      <alignment horizontal="left" vertical="top"/>
    </xf>
    <xf numFmtId="0" fontId="7" fillId="3" borderId="101" xfId="2" applyFont="1" applyFill="1" applyBorder="1" applyAlignment="1">
      <alignment horizontal="left" vertical="top"/>
    </xf>
    <xf numFmtId="0" fontId="10" fillId="3" borderId="101" xfId="2" applyFont="1" applyFill="1" applyBorder="1" applyAlignment="1">
      <alignment horizontal="left" vertical="center"/>
    </xf>
    <xf numFmtId="0" fontId="10" fillId="3" borderId="102" xfId="2" applyFont="1" applyFill="1" applyBorder="1" applyAlignment="1">
      <alignment horizontal="left" vertical="center"/>
    </xf>
    <xf numFmtId="0" fontId="7" fillId="3" borderId="101" xfId="2" applyFont="1" applyFill="1" applyBorder="1" applyAlignment="1">
      <alignment horizontal="left"/>
    </xf>
    <xf numFmtId="4" fontId="10" fillId="3" borderId="96" xfId="2" applyNumberFormat="1" applyFont="1" applyFill="1" applyBorder="1" applyAlignment="1" applyProtection="1">
      <alignment horizontal="left" vertical="center"/>
      <protection locked="0"/>
    </xf>
    <xf numFmtId="0" fontId="7" fillId="3" borderId="103" xfId="2" applyFont="1" applyFill="1" applyBorder="1" applyAlignment="1">
      <alignment horizontal="left"/>
    </xf>
    <xf numFmtId="0" fontId="6" fillId="3" borderId="0" xfId="2" applyFont="1" applyFill="1" applyAlignment="1">
      <alignment horizontal="left" vertical="center"/>
    </xf>
    <xf numFmtId="0" fontId="7" fillId="12" borderId="43" xfId="2" applyFont="1" applyFill="1" applyBorder="1" applyAlignment="1">
      <alignment horizontal="left"/>
    </xf>
    <xf numFmtId="4" fontId="7" fillId="12" borderId="37" xfId="2" applyNumberFormat="1" applyFont="1" applyFill="1" applyBorder="1" applyAlignment="1">
      <alignment horizontal="left"/>
    </xf>
    <xf numFmtId="4" fontId="7" fillId="12" borderId="38" xfId="2" applyNumberFormat="1" applyFont="1" applyFill="1" applyBorder="1" applyAlignment="1">
      <alignment horizontal="left"/>
    </xf>
    <xf numFmtId="4" fontId="7" fillId="12" borderId="39" xfId="2" applyNumberFormat="1" applyFont="1" applyFill="1" applyBorder="1" applyAlignment="1">
      <alignment horizontal="left"/>
    </xf>
    <xf numFmtId="4" fontId="7" fillId="12" borderId="40" xfId="2" applyNumberFormat="1" applyFont="1" applyFill="1" applyBorder="1" applyAlignment="1">
      <alignment horizontal="left"/>
    </xf>
    <xf numFmtId="4" fontId="7" fillId="12" borderId="41" xfId="2" applyNumberFormat="1" applyFont="1" applyFill="1" applyBorder="1" applyAlignment="1">
      <alignment horizontal="left"/>
    </xf>
    <xf numFmtId="4" fontId="7" fillId="12" borderId="42" xfId="2" applyNumberFormat="1" applyFont="1" applyFill="1" applyBorder="1" applyAlignment="1">
      <alignment horizontal="left"/>
    </xf>
    <xf numFmtId="0" fontId="7" fillId="10" borderId="0" xfId="2" applyFont="1" applyFill="1" applyAlignment="1">
      <alignment horizontal="left" vertical="center" wrapText="1"/>
    </xf>
    <xf numFmtId="0" fontId="7" fillId="10" borderId="25" xfId="2" applyFont="1" applyFill="1" applyBorder="1" applyAlignment="1">
      <alignment horizontal="left" vertical="center" wrapText="1"/>
    </xf>
    <xf numFmtId="0" fontId="10" fillId="11" borderId="51" xfId="2" applyFont="1" applyFill="1" applyBorder="1" applyAlignment="1">
      <alignment horizontal="left"/>
    </xf>
    <xf numFmtId="0" fontId="7" fillId="10" borderId="25" xfId="2" applyFont="1" applyFill="1" applyBorder="1" applyAlignment="1">
      <alignment horizontal="left"/>
    </xf>
    <xf numFmtId="4" fontId="7" fillId="11" borderId="43" xfId="2" applyNumberFormat="1" applyFont="1" applyFill="1" applyBorder="1" applyAlignment="1">
      <alignment horizontal="left"/>
    </xf>
    <xf numFmtId="4" fontId="7" fillId="12" borderId="44" xfId="2" applyNumberFormat="1" applyFont="1" applyFill="1" applyBorder="1" applyAlignment="1">
      <alignment horizontal="left"/>
    </xf>
    <xf numFmtId="4" fontId="7" fillId="12" borderId="43" xfId="2" applyNumberFormat="1" applyFont="1" applyFill="1" applyBorder="1" applyAlignment="1">
      <alignment horizontal="left"/>
    </xf>
    <xf numFmtId="4" fontId="10" fillId="12" borderId="43" xfId="2" applyNumberFormat="1" applyFont="1" applyFill="1" applyBorder="1" applyAlignment="1">
      <alignment horizontal="left"/>
    </xf>
    <xf numFmtId="0" fontId="12" fillId="10" borderId="0" xfId="2" applyFont="1" applyFill="1" applyAlignment="1">
      <alignment horizontal="left"/>
    </xf>
    <xf numFmtId="0" fontId="12" fillId="10" borderId="43" xfId="2" applyFont="1" applyFill="1" applyBorder="1" applyAlignment="1">
      <alignment horizontal="left"/>
    </xf>
    <xf numFmtId="0" fontId="7" fillId="10" borderId="51" xfId="2" applyFont="1" applyFill="1" applyBorder="1" applyAlignment="1">
      <alignment horizontal="left"/>
    </xf>
    <xf numFmtId="0" fontId="10" fillId="10" borderId="0" xfId="2" applyFont="1" applyFill="1" applyAlignment="1">
      <alignment horizontal="left" vertical="center" wrapText="1"/>
    </xf>
    <xf numFmtId="0" fontId="7" fillId="10" borderId="0" xfId="2" applyFont="1" applyFill="1" applyAlignment="1">
      <alignment horizontal="left" vertical="top"/>
    </xf>
    <xf numFmtId="0" fontId="7" fillId="10" borderId="101" xfId="2" applyFont="1" applyFill="1" applyBorder="1" applyAlignment="1">
      <alignment horizontal="left" vertical="center"/>
    </xf>
    <xf numFmtId="0" fontId="7" fillId="10" borderId="101" xfId="2" applyFont="1" applyFill="1" applyBorder="1" applyAlignment="1">
      <alignment horizontal="left"/>
    </xf>
    <xf numFmtId="0" fontId="7" fillId="10" borderId="109" xfId="2" applyFont="1" applyFill="1" applyBorder="1" applyAlignment="1">
      <alignment horizontal="left" vertical="center"/>
    </xf>
    <xf numFmtId="4" fontId="15" fillId="10" borderId="0" xfId="2" applyNumberFormat="1" applyFont="1" applyFill="1" applyAlignment="1">
      <alignment horizontal="left"/>
    </xf>
    <xf numFmtId="0" fontId="7" fillId="10" borderId="120" xfId="2" applyFont="1" applyFill="1" applyBorder="1" applyAlignment="1">
      <alignment horizontal="left"/>
    </xf>
    <xf numFmtId="0" fontId="7" fillId="10" borderId="118" xfId="2" applyFont="1" applyFill="1" applyBorder="1" applyAlignment="1">
      <alignment horizontal="left" wrapText="1"/>
    </xf>
    <xf numFmtId="0" fontId="7" fillId="10" borderId="102" xfId="2" applyFont="1" applyFill="1" applyBorder="1" applyAlignment="1">
      <alignment horizontal="left" wrapText="1"/>
    </xf>
    <xf numFmtId="0" fontId="7" fillId="10" borderId="118" xfId="2" applyFont="1" applyFill="1" applyBorder="1" applyAlignment="1">
      <alignment horizontal="left"/>
    </xf>
    <xf numFmtId="2" fontId="7" fillId="10" borderId="119" xfId="2" applyNumberFormat="1" applyFont="1" applyFill="1" applyBorder="1" applyAlignment="1">
      <alignment horizontal="left"/>
    </xf>
    <xf numFmtId="2" fontId="7" fillId="10" borderId="120" xfId="2" applyNumberFormat="1" applyFont="1" applyFill="1" applyBorder="1" applyAlignment="1">
      <alignment horizontal="left"/>
    </xf>
    <xf numFmtId="2" fontId="7" fillId="10" borderId="121" xfId="2" applyNumberFormat="1" applyFont="1" applyFill="1" applyBorder="1" applyAlignment="1">
      <alignment horizontal="left"/>
    </xf>
    <xf numFmtId="2" fontId="7" fillId="10" borderId="102" xfId="2" applyNumberFormat="1" applyFont="1" applyFill="1" applyBorder="1" applyAlignment="1">
      <alignment horizontal="left"/>
    </xf>
    <xf numFmtId="0" fontId="10" fillId="10" borderId="120" xfId="2" applyFont="1" applyFill="1" applyBorder="1" applyAlignment="1">
      <alignment horizontal="left"/>
    </xf>
    <xf numFmtId="0" fontId="10" fillId="10" borderId="118" xfId="2" applyFont="1" applyFill="1" applyBorder="1" applyAlignment="1">
      <alignment horizontal="left" wrapText="1"/>
    </xf>
    <xf numFmtId="0" fontId="10" fillId="10" borderId="118" xfId="2" applyFont="1" applyFill="1" applyBorder="1" applyAlignment="1">
      <alignment horizontal="left"/>
    </xf>
    <xf numFmtId="2" fontId="10" fillId="10" borderId="119" xfId="2" applyNumberFormat="1" applyFont="1" applyFill="1" applyBorder="1" applyAlignment="1">
      <alignment horizontal="left"/>
    </xf>
    <xf numFmtId="2" fontId="10" fillId="10" borderId="120" xfId="2" applyNumberFormat="1" applyFont="1" applyFill="1" applyBorder="1" applyAlignment="1">
      <alignment horizontal="left"/>
    </xf>
    <xf numFmtId="2" fontId="10" fillId="10" borderId="121" xfId="2" applyNumberFormat="1" applyFont="1" applyFill="1" applyBorder="1" applyAlignment="1">
      <alignment horizontal="left"/>
    </xf>
    <xf numFmtId="2" fontId="10" fillId="10" borderId="102" xfId="2" applyNumberFormat="1" applyFont="1" applyFill="1" applyBorder="1" applyAlignment="1">
      <alignment horizontal="left"/>
    </xf>
    <xf numFmtId="0" fontId="10" fillId="10" borderId="120" xfId="2" applyFont="1" applyFill="1" applyBorder="1" applyAlignment="1">
      <alignment horizontal="left" vertical="center"/>
    </xf>
    <xf numFmtId="0" fontId="10" fillId="10" borderId="118" xfId="2" applyFont="1" applyFill="1" applyBorder="1" applyAlignment="1">
      <alignment horizontal="left" vertical="center"/>
    </xf>
    <xf numFmtId="0" fontId="16" fillId="10" borderId="0" xfId="2" applyFont="1" applyFill="1" applyAlignment="1">
      <alignment horizontal="left"/>
    </xf>
    <xf numFmtId="0" fontId="7" fillId="10" borderId="124" xfId="2" applyFont="1" applyFill="1" applyBorder="1" applyAlignment="1">
      <alignment horizontal="left"/>
    </xf>
    <xf numFmtId="0" fontId="7" fillId="10" borderId="127" xfId="2" applyFont="1" applyFill="1" applyBorder="1" applyAlignment="1">
      <alignment horizontal="left"/>
    </xf>
    <xf numFmtId="0" fontId="7" fillId="10" borderId="103" xfId="2" applyFont="1" applyFill="1" applyBorder="1" applyAlignment="1">
      <alignment horizontal="left"/>
    </xf>
    <xf numFmtId="10" fontId="7" fillId="10" borderId="119" xfId="2" applyNumberFormat="1" applyFont="1" applyFill="1" applyBorder="1" applyAlignment="1">
      <alignment horizontal="left"/>
    </xf>
    <xf numFmtId="10" fontId="7" fillId="10" borderId="120" xfId="2" applyNumberFormat="1" applyFont="1" applyFill="1" applyBorder="1" applyAlignment="1">
      <alignment horizontal="left"/>
    </xf>
    <xf numFmtId="10" fontId="7" fillId="10" borderId="121" xfId="2" applyNumberFormat="1" applyFont="1" applyFill="1" applyBorder="1" applyAlignment="1">
      <alignment horizontal="left"/>
    </xf>
    <xf numFmtId="10" fontId="7" fillId="10" borderId="102" xfId="2" applyNumberFormat="1" applyFont="1" applyFill="1" applyBorder="1" applyAlignment="1">
      <alignment horizontal="left"/>
    </xf>
    <xf numFmtId="10" fontId="7" fillId="10" borderId="123" xfId="2" applyNumberFormat="1" applyFont="1" applyFill="1" applyBorder="1" applyAlignment="1">
      <alignment horizontal="left"/>
    </xf>
    <xf numFmtId="10" fontId="7" fillId="10" borderId="124" xfId="2" applyNumberFormat="1" applyFont="1" applyFill="1" applyBorder="1" applyAlignment="1">
      <alignment horizontal="left"/>
    </xf>
    <xf numFmtId="10" fontId="7" fillId="10" borderId="125" xfId="2" applyNumberFormat="1" applyFont="1" applyFill="1" applyBorder="1" applyAlignment="1">
      <alignment horizontal="left"/>
    </xf>
    <xf numFmtId="10" fontId="7" fillId="10" borderId="126" xfId="2" applyNumberFormat="1" applyFont="1" applyFill="1" applyBorder="1" applyAlignment="1">
      <alignment horizontal="left"/>
    </xf>
    <xf numFmtId="4" fontId="7" fillId="10" borderId="128" xfId="2" applyNumberFormat="1" applyFont="1" applyFill="1" applyBorder="1" applyAlignment="1">
      <alignment horizontal="left"/>
    </xf>
    <xf numFmtId="4" fontId="7" fillId="10" borderId="129" xfId="2" applyNumberFormat="1" applyFont="1" applyFill="1" applyBorder="1" applyAlignment="1">
      <alignment horizontal="left"/>
    </xf>
    <xf numFmtId="4" fontId="7" fillId="10" borderId="130" xfId="2" applyNumberFormat="1" applyFont="1" applyFill="1" applyBorder="1" applyAlignment="1">
      <alignment horizontal="left"/>
    </xf>
    <xf numFmtId="4" fontId="7" fillId="10" borderId="131" xfId="2" applyNumberFormat="1" applyFont="1" applyFill="1" applyBorder="1" applyAlignment="1">
      <alignment horizontal="left"/>
    </xf>
    <xf numFmtId="4" fontId="10" fillId="14" borderId="119" xfId="2" applyNumberFormat="1" applyFont="1" applyFill="1" applyBorder="1" applyAlignment="1">
      <alignment horizontal="left" vertical="center"/>
    </xf>
    <xf numFmtId="4" fontId="10" fillId="14" borderId="120" xfId="2" applyNumberFormat="1" applyFont="1" applyFill="1" applyBorder="1" applyAlignment="1">
      <alignment horizontal="left" vertical="center"/>
    </xf>
    <xf numFmtId="4" fontId="10" fillId="14" borderId="121" xfId="2" applyNumberFormat="1" applyFont="1" applyFill="1" applyBorder="1" applyAlignment="1">
      <alignment horizontal="left" vertical="center"/>
    </xf>
    <xf numFmtId="3" fontId="15" fillId="14" borderId="119" xfId="2" applyNumberFormat="1" applyFont="1" applyFill="1" applyBorder="1" applyAlignment="1">
      <alignment horizontal="left" vertical="center"/>
    </xf>
    <xf numFmtId="3" fontId="15" fillId="14" borderId="120" xfId="2" applyNumberFormat="1" applyFont="1" applyFill="1" applyBorder="1" applyAlignment="1">
      <alignment horizontal="left" vertical="center"/>
    </xf>
    <xf numFmtId="3" fontId="15" fillId="14" borderId="121" xfId="2" applyNumberFormat="1" applyFont="1" applyFill="1" applyBorder="1" applyAlignment="1">
      <alignment horizontal="left" vertical="center"/>
    </xf>
    <xf numFmtId="0" fontId="10" fillId="14" borderId="142" xfId="2" applyFont="1" applyFill="1" applyBorder="1" applyAlignment="1">
      <alignment horizontal="left"/>
    </xf>
    <xf numFmtId="4" fontId="10" fillId="14" borderId="144" xfId="2" applyNumberFormat="1" applyFont="1" applyFill="1" applyBorder="1" applyAlignment="1">
      <alignment horizontal="left" vertical="center"/>
    </xf>
    <xf numFmtId="4" fontId="10" fillId="14" borderId="145" xfId="2" applyNumberFormat="1" applyFont="1" applyFill="1" applyBorder="1" applyAlignment="1">
      <alignment horizontal="left" vertical="center"/>
    </xf>
    <xf numFmtId="4" fontId="10" fillId="14" borderId="146" xfId="2" applyNumberFormat="1" applyFont="1" applyFill="1" applyBorder="1" applyAlignment="1">
      <alignment horizontal="left" vertical="center"/>
    </xf>
    <xf numFmtId="0" fontId="10" fillId="14" borderId="154" xfId="2" applyFont="1" applyFill="1" applyBorder="1" applyAlignment="1">
      <alignment horizontal="left"/>
    </xf>
    <xf numFmtId="4" fontId="10" fillId="14" borderId="155" xfId="2" applyNumberFormat="1" applyFont="1" applyFill="1" applyBorder="1" applyAlignment="1">
      <alignment horizontal="left" vertical="center"/>
    </xf>
    <xf numFmtId="10" fontId="10" fillId="14" borderId="143" xfId="3" applyNumberFormat="1" applyFont="1" applyFill="1" applyBorder="1" applyAlignment="1" applyProtection="1">
      <alignment horizontal="left" vertical="center"/>
    </xf>
    <xf numFmtId="4" fontId="10" fillId="14" borderId="40" xfId="2" applyNumberFormat="1" applyFont="1" applyFill="1" applyBorder="1" applyAlignment="1">
      <alignment horizontal="left" vertical="center"/>
    </xf>
    <xf numFmtId="4" fontId="10" fillId="14" borderId="41" xfId="2" applyNumberFormat="1" applyFont="1" applyFill="1" applyBorder="1" applyAlignment="1">
      <alignment horizontal="left" vertical="center"/>
    </xf>
    <xf numFmtId="4" fontId="10" fillId="14" borderId="75" xfId="2" applyNumberFormat="1" applyFont="1" applyFill="1" applyBorder="1" applyAlignment="1">
      <alignment horizontal="left" vertical="center"/>
    </xf>
    <xf numFmtId="4" fontId="10" fillId="14" borderId="138" xfId="2" applyNumberFormat="1" applyFont="1" applyFill="1" applyBorder="1" applyAlignment="1">
      <alignment horizontal="left" vertical="center"/>
    </xf>
    <xf numFmtId="3" fontId="15" fillId="14" borderId="40" xfId="2" applyNumberFormat="1" applyFont="1" applyFill="1" applyBorder="1" applyAlignment="1">
      <alignment horizontal="left" vertical="center"/>
    </xf>
    <xf numFmtId="3" fontId="15" fillId="14" borderId="41" xfId="2" applyNumberFormat="1" applyFont="1" applyFill="1" applyBorder="1" applyAlignment="1">
      <alignment horizontal="left" vertical="center"/>
    </xf>
    <xf numFmtId="3" fontId="15" fillId="14" borderId="75" xfId="2" applyNumberFormat="1" applyFont="1" applyFill="1" applyBorder="1" applyAlignment="1">
      <alignment horizontal="left" vertical="center"/>
    </xf>
    <xf numFmtId="3" fontId="15" fillId="14" borderId="37" xfId="2" applyNumberFormat="1" applyFont="1" applyFill="1" applyBorder="1" applyAlignment="1">
      <alignment horizontal="left" vertical="center"/>
    </xf>
    <xf numFmtId="3" fontId="15" fillId="14" borderId="38" xfId="2" applyNumberFormat="1" applyFont="1" applyFill="1" applyBorder="1" applyAlignment="1">
      <alignment horizontal="left" vertical="center"/>
    </xf>
    <xf numFmtId="3" fontId="15" fillId="14" borderId="39" xfId="2" applyNumberFormat="1" applyFont="1" applyFill="1" applyBorder="1" applyAlignment="1">
      <alignment horizontal="left" vertical="center"/>
    </xf>
    <xf numFmtId="165" fontId="15" fillId="14" borderId="40" xfId="2" applyNumberFormat="1" applyFont="1" applyFill="1" applyBorder="1" applyAlignment="1">
      <alignment horizontal="left" vertical="center"/>
    </xf>
    <xf numFmtId="165" fontId="15" fillId="14" borderId="41" xfId="2" applyNumberFormat="1" applyFont="1" applyFill="1" applyBorder="1" applyAlignment="1">
      <alignment horizontal="left" vertical="center"/>
    </xf>
    <xf numFmtId="165" fontId="15" fillId="14" borderId="75" xfId="2" applyNumberFormat="1" applyFont="1" applyFill="1" applyBorder="1" applyAlignment="1">
      <alignment horizontal="left" vertical="center"/>
    </xf>
    <xf numFmtId="165" fontId="15" fillId="14" borderId="37" xfId="2" applyNumberFormat="1" applyFont="1" applyFill="1" applyBorder="1" applyAlignment="1">
      <alignment horizontal="left" vertical="center"/>
    </xf>
    <xf numFmtId="165" fontId="15" fillId="14" borderId="38" xfId="2" applyNumberFormat="1" applyFont="1" applyFill="1" applyBorder="1" applyAlignment="1">
      <alignment horizontal="left" vertical="center"/>
    </xf>
    <xf numFmtId="165" fontId="15" fillId="14" borderId="39" xfId="2" applyNumberFormat="1" applyFont="1" applyFill="1" applyBorder="1" applyAlignment="1">
      <alignment horizontal="left" vertical="center"/>
    </xf>
    <xf numFmtId="4" fontId="10" fillId="14" borderId="147" xfId="2" applyNumberFormat="1" applyFont="1" applyFill="1" applyBorder="1" applyAlignment="1">
      <alignment horizontal="left" vertical="center"/>
    </xf>
    <xf numFmtId="4" fontId="10" fillId="14" borderId="148" xfId="2" applyNumberFormat="1" applyFont="1" applyFill="1" applyBorder="1" applyAlignment="1">
      <alignment horizontal="left" vertical="center"/>
    </xf>
    <xf numFmtId="4" fontId="10" fillId="14" borderId="149" xfId="2" applyNumberFormat="1" applyFont="1" applyFill="1" applyBorder="1" applyAlignment="1">
      <alignment horizontal="left" vertical="center"/>
    </xf>
    <xf numFmtId="4" fontId="10" fillId="14" borderId="150" xfId="2" applyNumberFormat="1" applyFont="1" applyFill="1" applyBorder="1" applyAlignment="1">
      <alignment horizontal="left" vertical="center"/>
    </xf>
    <xf numFmtId="4" fontId="10" fillId="14" borderId="151" xfId="2" applyNumberFormat="1" applyFont="1" applyFill="1" applyBorder="1" applyAlignment="1">
      <alignment horizontal="left" vertical="center"/>
    </xf>
    <xf numFmtId="4" fontId="10" fillId="14" borderId="152" xfId="2" applyNumberFormat="1" applyFont="1" applyFill="1" applyBorder="1" applyAlignment="1">
      <alignment horizontal="left" vertical="center"/>
    </xf>
    <xf numFmtId="0" fontId="10" fillId="14" borderId="153" xfId="2" applyFont="1" applyFill="1" applyBorder="1" applyAlignment="1">
      <alignment horizontal="left"/>
    </xf>
    <xf numFmtId="0" fontId="10" fillId="14" borderId="156" xfId="2" applyFont="1" applyFill="1" applyBorder="1" applyAlignment="1">
      <alignment horizontal="left"/>
    </xf>
    <xf numFmtId="0" fontId="10" fillId="11" borderId="135" xfId="2" applyFont="1" applyFill="1" applyBorder="1" applyAlignment="1">
      <alignment horizontal="left" vertical="center" wrapText="1"/>
    </xf>
    <xf numFmtId="0" fontId="7" fillId="11" borderId="135" xfId="2" applyFont="1" applyFill="1" applyBorder="1" applyAlignment="1">
      <alignment horizontal="left"/>
    </xf>
    <xf numFmtId="0" fontId="6" fillId="10" borderId="0" xfId="2" applyFont="1" applyFill="1" applyAlignment="1">
      <alignment horizontal="left" vertical="center"/>
    </xf>
    <xf numFmtId="0" fontId="14" fillId="10" borderId="0" xfId="2" applyFont="1" applyFill="1" applyAlignment="1">
      <alignment horizontal="left"/>
    </xf>
    <xf numFmtId="0" fontId="15" fillId="10" borderId="0" xfId="2" applyFont="1" applyFill="1" applyAlignment="1">
      <alignment horizontal="left"/>
    </xf>
    <xf numFmtId="3" fontId="15" fillId="10" borderId="0" xfId="2" applyNumberFormat="1" applyFont="1" applyFill="1" applyAlignment="1">
      <alignment horizontal="left"/>
    </xf>
    <xf numFmtId="4" fontId="10" fillId="12" borderId="84" xfId="2" applyNumberFormat="1" applyFont="1" applyFill="1" applyBorder="1" applyAlignment="1">
      <alignment horizontal="left" vertical="center"/>
    </xf>
    <xf numFmtId="4" fontId="10" fillId="12" borderId="85" xfId="2" applyNumberFormat="1" applyFont="1" applyFill="1" applyBorder="1" applyAlignment="1">
      <alignment horizontal="left" vertical="center"/>
    </xf>
    <xf numFmtId="4" fontId="10" fillId="12" borderId="86" xfId="2" applyNumberFormat="1" applyFont="1" applyFill="1" applyBorder="1" applyAlignment="1">
      <alignment horizontal="left" vertical="center"/>
    </xf>
    <xf numFmtId="4" fontId="10" fillId="12" borderId="87" xfId="2" applyNumberFormat="1" applyFont="1" applyFill="1" applyBorder="1" applyAlignment="1">
      <alignment horizontal="left" vertical="center"/>
    </xf>
    <xf numFmtId="4" fontId="10" fillId="12" borderId="88" xfId="2" applyNumberFormat="1" applyFont="1" applyFill="1" applyBorder="1" applyAlignment="1">
      <alignment horizontal="left" vertical="center"/>
    </xf>
    <xf numFmtId="4" fontId="10" fillId="12" borderId="83" xfId="2" applyNumberFormat="1" applyFont="1" applyFill="1" applyBorder="1" applyAlignment="1">
      <alignment horizontal="left" vertical="center"/>
    </xf>
    <xf numFmtId="0" fontId="10" fillId="12" borderId="83" xfId="2" applyFont="1" applyFill="1" applyBorder="1" applyAlignment="1">
      <alignment horizontal="left"/>
    </xf>
    <xf numFmtId="0" fontId="10" fillId="12" borderId="36" xfId="2" applyFont="1" applyFill="1" applyBorder="1" applyAlignment="1">
      <alignment horizontal="left"/>
    </xf>
    <xf numFmtId="0" fontId="10" fillId="12" borderId="42" xfId="2" applyFont="1" applyFill="1" applyBorder="1" applyAlignment="1">
      <alignment horizontal="left"/>
    </xf>
    <xf numFmtId="4" fontId="10" fillId="12" borderId="37" xfId="2" applyNumberFormat="1" applyFont="1" applyFill="1" applyBorder="1" applyAlignment="1">
      <alignment horizontal="left" vertical="center"/>
    </xf>
    <xf numFmtId="4" fontId="10" fillId="12" borderId="38" xfId="2" applyNumberFormat="1" applyFont="1" applyFill="1" applyBorder="1" applyAlignment="1">
      <alignment horizontal="left" vertical="center"/>
    </xf>
    <xf numFmtId="4" fontId="10" fillId="12" borderId="39" xfId="2" applyNumberFormat="1" applyFont="1" applyFill="1" applyBorder="1" applyAlignment="1">
      <alignment horizontal="left" vertical="center"/>
    </xf>
    <xf numFmtId="4" fontId="10" fillId="12" borderId="40" xfId="2" applyNumberFormat="1" applyFont="1" applyFill="1" applyBorder="1" applyAlignment="1">
      <alignment horizontal="left" vertical="center"/>
    </xf>
    <xf numFmtId="4" fontId="10" fillId="12" borderId="41" xfId="2" applyNumberFormat="1" applyFont="1" applyFill="1" applyBorder="1" applyAlignment="1">
      <alignment horizontal="left" vertical="center"/>
    </xf>
    <xf numFmtId="4" fontId="10" fillId="12" borderId="42" xfId="2" applyNumberFormat="1" applyFont="1" applyFill="1" applyBorder="1" applyAlignment="1">
      <alignment horizontal="left" vertical="center"/>
    </xf>
    <xf numFmtId="164" fontId="10" fillId="12" borderId="58" xfId="2" applyNumberFormat="1" applyFont="1" applyFill="1" applyBorder="1" applyAlignment="1">
      <alignment horizontal="left"/>
    </xf>
    <xf numFmtId="164" fontId="10" fillId="12" borderId="59" xfId="2" applyNumberFormat="1" applyFont="1" applyFill="1" applyBorder="1" applyAlignment="1">
      <alignment horizontal="left"/>
    </xf>
    <xf numFmtId="164" fontId="10" fillId="12" borderId="60" xfId="2" applyNumberFormat="1" applyFont="1" applyFill="1" applyBorder="1" applyAlignment="1">
      <alignment horizontal="left"/>
    </xf>
    <xf numFmtId="164" fontId="10" fillId="12" borderId="61" xfId="2" applyNumberFormat="1" applyFont="1" applyFill="1" applyBorder="1" applyAlignment="1">
      <alignment horizontal="left"/>
    </xf>
    <xf numFmtId="164" fontId="10" fillId="12" borderId="62" xfId="2" applyNumberFormat="1" applyFont="1" applyFill="1" applyBorder="1" applyAlignment="1">
      <alignment horizontal="left"/>
    </xf>
    <xf numFmtId="164" fontId="10" fillId="12" borderId="27" xfId="2" applyNumberFormat="1" applyFont="1" applyFill="1" applyBorder="1" applyAlignment="1">
      <alignment horizontal="left"/>
    </xf>
    <xf numFmtId="164" fontId="10" fillId="12" borderId="45" xfId="2" applyNumberFormat="1" applyFont="1" applyFill="1" applyBorder="1" applyAlignment="1">
      <alignment horizontal="left" vertical="center"/>
    </xf>
    <xf numFmtId="164" fontId="10" fillId="12" borderId="46" xfId="2" applyNumberFormat="1" applyFont="1" applyFill="1" applyBorder="1" applyAlignment="1">
      <alignment horizontal="left" vertical="center"/>
    </xf>
    <xf numFmtId="164" fontId="10" fillId="12" borderId="47" xfId="2" applyNumberFormat="1" applyFont="1" applyFill="1" applyBorder="1" applyAlignment="1">
      <alignment horizontal="left" vertical="center"/>
    </xf>
    <xf numFmtId="164" fontId="10" fillId="12" borderId="48" xfId="2" applyNumberFormat="1" applyFont="1" applyFill="1" applyBorder="1" applyAlignment="1">
      <alignment horizontal="left" vertical="center"/>
    </xf>
    <xf numFmtId="164" fontId="10" fillId="12" borderId="49" xfId="2" applyNumberFormat="1" applyFont="1" applyFill="1" applyBorder="1" applyAlignment="1">
      <alignment horizontal="left" vertical="center"/>
    </xf>
    <xf numFmtId="164" fontId="10" fillId="12" borderId="50" xfId="2" applyNumberFormat="1" applyFont="1" applyFill="1" applyBorder="1" applyAlignment="1">
      <alignment horizontal="left" vertical="center"/>
    </xf>
    <xf numFmtId="164" fontId="10" fillId="12" borderId="37" xfId="2" applyNumberFormat="1" applyFont="1" applyFill="1" applyBorder="1" applyAlignment="1">
      <alignment horizontal="left"/>
    </xf>
    <xf numFmtId="164" fontId="10" fillId="12" borderId="38" xfId="2" applyNumberFormat="1" applyFont="1" applyFill="1" applyBorder="1" applyAlignment="1">
      <alignment horizontal="left"/>
    </xf>
    <xf numFmtId="164" fontId="10" fillId="12" borderId="39" xfId="2" applyNumberFormat="1" applyFont="1" applyFill="1" applyBorder="1" applyAlignment="1">
      <alignment horizontal="left"/>
    </xf>
    <xf numFmtId="164" fontId="10" fillId="12" borderId="40" xfId="2" applyNumberFormat="1" applyFont="1" applyFill="1" applyBorder="1" applyAlignment="1">
      <alignment horizontal="left"/>
    </xf>
    <xf numFmtId="164" fontId="10" fillId="12" borderId="41" xfId="2" applyNumberFormat="1" applyFont="1" applyFill="1" applyBorder="1" applyAlignment="1">
      <alignment horizontal="left"/>
    </xf>
    <xf numFmtId="164" fontId="10" fillId="12" borderId="42" xfId="2" applyNumberFormat="1" applyFont="1" applyFill="1" applyBorder="1" applyAlignment="1">
      <alignment horizontal="left"/>
    </xf>
    <xf numFmtId="164" fontId="10" fillId="12" borderId="37" xfId="2" applyNumberFormat="1" applyFont="1" applyFill="1" applyBorder="1" applyAlignment="1">
      <alignment horizontal="left" vertical="center"/>
    </xf>
    <xf numFmtId="164" fontId="10" fillId="12" borderId="38" xfId="2" applyNumberFormat="1" applyFont="1" applyFill="1" applyBorder="1" applyAlignment="1">
      <alignment horizontal="left" vertical="center"/>
    </xf>
    <xf numFmtId="164" fontId="10" fillId="12" borderId="39" xfId="2" applyNumberFormat="1" applyFont="1" applyFill="1" applyBorder="1" applyAlignment="1">
      <alignment horizontal="left" vertical="center"/>
    </xf>
    <xf numFmtId="164" fontId="10" fillId="12" borderId="40" xfId="2" applyNumberFormat="1" applyFont="1" applyFill="1" applyBorder="1" applyAlignment="1">
      <alignment horizontal="left" vertical="center"/>
    </xf>
    <xf numFmtId="164" fontId="10" fillId="12" borderId="41" xfId="2" applyNumberFormat="1" applyFont="1" applyFill="1" applyBorder="1" applyAlignment="1">
      <alignment horizontal="left" vertical="center"/>
    </xf>
    <xf numFmtId="164" fontId="10" fillId="12" borderId="42" xfId="2" applyNumberFormat="1" applyFont="1" applyFill="1" applyBorder="1" applyAlignment="1">
      <alignment horizontal="left" vertical="center"/>
    </xf>
    <xf numFmtId="164" fontId="10" fillId="12" borderId="84" xfId="2" applyNumberFormat="1" applyFont="1" applyFill="1" applyBorder="1" applyAlignment="1">
      <alignment horizontal="left" vertical="center"/>
    </xf>
    <xf numFmtId="164" fontId="10" fillId="12" borderId="85" xfId="2" applyNumberFormat="1" applyFont="1" applyFill="1" applyBorder="1" applyAlignment="1">
      <alignment horizontal="left" vertical="center"/>
    </xf>
    <xf numFmtId="164" fontId="10" fillId="12" borderId="86" xfId="2" applyNumberFormat="1" applyFont="1" applyFill="1" applyBorder="1" applyAlignment="1">
      <alignment horizontal="left" vertical="center"/>
    </xf>
    <xf numFmtId="164" fontId="10" fillId="12" borderId="87" xfId="2" applyNumberFormat="1" applyFont="1" applyFill="1" applyBorder="1" applyAlignment="1">
      <alignment horizontal="left" vertical="center"/>
    </xf>
    <xf numFmtId="164" fontId="10" fillId="12" borderId="88" xfId="2" applyNumberFormat="1" applyFont="1" applyFill="1" applyBorder="1" applyAlignment="1">
      <alignment horizontal="left" vertical="center"/>
    </xf>
    <xf numFmtId="164" fontId="10" fillId="12" borderId="83" xfId="2" applyNumberFormat="1" applyFont="1" applyFill="1" applyBorder="1" applyAlignment="1">
      <alignment horizontal="left" vertical="center"/>
    </xf>
    <xf numFmtId="0" fontId="10" fillId="11" borderId="6" xfId="2" applyFont="1" applyFill="1" applyBorder="1" applyAlignment="1">
      <alignment horizontal="left" vertical="center"/>
    </xf>
    <xf numFmtId="0" fontId="10" fillId="11" borderId="2" xfId="2" applyFont="1" applyFill="1" applyBorder="1" applyAlignment="1">
      <alignment horizontal="left" vertical="center"/>
    </xf>
    <xf numFmtId="0" fontId="7" fillId="11" borderId="6" xfId="2" applyFont="1" applyFill="1" applyBorder="1" applyAlignment="1">
      <alignment horizontal="left"/>
    </xf>
    <xf numFmtId="0" fontId="10" fillId="11" borderId="101" xfId="2" applyFont="1" applyFill="1" applyBorder="1" applyAlignment="1">
      <alignment horizontal="left" vertical="center"/>
    </xf>
    <xf numFmtId="0" fontId="10" fillId="11" borderId="102" xfId="2" applyFont="1" applyFill="1" applyBorder="1" applyAlignment="1">
      <alignment horizontal="left" vertical="center"/>
    </xf>
    <xf numFmtId="0" fontId="7" fillId="11" borderId="101" xfId="2" applyFont="1" applyFill="1" applyBorder="1" applyAlignment="1">
      <alignment horizontal="left"/>
    </xf>
    <xf numFmtId="0" fontId="10" fillId="11" borderId="102" xfId="2" applyFont="1" applyFill="1" applyBorder="1" applyAlignment="1">
      <alignment horizontal="left" vertical="center" wrapText="1"/>
    </xf>
    <xf numFmtId="0" fontId="7" fillId="11" borderId="101" xfId="2" applyFont="1" applyFill="1" applyBorder="1" applyAlignment="1">
      <alignment horizontal="left" vertical="top"/>
    </xf>
    <xf numFmtId="0" fontId="7" fillId="11" borderId="101" xfId="2" applyFont="1" applyFill="1" applyBorder="1" applyAlignment="1">
      <alignment horizontal="left" vertical="center"/>
    </xf>
    <xf numFmtId="4" fontId="10" fillId="13" borderId="163" xfId="2" applyNumberFormat="1" applyFont="1" applyFill="1" applyBorder="1" applyAlignment="1">
      <alignment horizontal="left"/>
    </xf>
    <xf numFmtId="4" fontId="10" fillId="13" borderId="179" xfId="2" applyNumberFormat="1" applyFont="1" applyFill="1" applyBorder="1" applyAlignment="1">
      <alignment horizontal="left"/>
    </xf>
    <xf numFmtId="0" fontId="10" fillId="12" borderId="170" xfId="2" applyFont="1" applyFill="1" applyBorder="1" applyAlignment="1">
      <alignment horizontal="left"/>
    </xf>
    <xf numFmtId="4" fontId="10" fillId="12" borderId="164" xfId="2" applyNumberFormat="1" applyFont="1" applyFill="1" applyBorder="1" applyAlignment="1">
      <alignment horizontal="left"/>
    </xf>
    <xf numFmtId="4" fontId="10" fillId="12" borderId="165" xfId="2" applyNumberFormat="1" applyFont="1" applyFill="1" applyBorder="1" applyAlignment="1">
      <alignment horizontal="left"/>
    </xf>
    <xf numFmtId="4" fontId="10" fillId="12" borderId="166" xfId="2" applyNumberFormat="1" applyFont="1" applyFill="1" applyBorder="1" applyAlignment="1">
      <alignment horizontal="left"/>
    </xf>
    <xf numFmtId="4" fontId="10" fillId="12" borderId="167" xfId="2" applyNumberFormat="1" applyFont="1" applyFill="1" applyBorder="1" applyAlignment="1">
      <alignment horizontal="left"/>
    </xf>
    <xf numFmtId="4" fontId="10" fillId="12" borderId="168" xfId="2" applyNumberFormat="1" applyFont="1" applyFill="1" applyBorder="1" applyAlignment="1">
      <alignment horizontal="left"/>
    </xf>
    <xf numFmtId="4" fontId="10" fillId="12" borderId="169" xfId="2" applyNumberFormat="1" applyFont="1" applyFill="1" applyBorder="1" applyAlignment="1">
      <alignment horizontal="left"/>
    </xf>
    <xf numFmtId="4" fontId="10" fillId="11" borderId="164" xfId="2" applyNumberFormat="1" applyFont="1" applyFill="1" applyBorder="1" applyAlignment="1">
      <alignment horizontal="left"/>
    </xf>
    <xf numFmtId="4" fontId="10" fillId="11" borderId="165" xfId="2" applyNumberFormat="1" applyFont="1" applyFill="1" applyBorder="1" applyAlignment="1">
      <alignment horizontal="left"/>
    </xf>
    <xf numFmtId="4" fontId="10" fillId="11" borderId="166" xfId="2" applyNumberFormat="1" applyFont="1" applyFill="1" applyBorder="1" applyAlignment="1">
      <alignment horizontal="left"/>
    </xf>
    <xf numFmtId="4" fontId="10" fillId="11" borderId="167" xfId="2" applyNumberFormat="1" applyFont="1" applyFill="1" applyBorder="1" applyAlignment="1">
      <alignment horizontal="left"/>
    </xf>
    <xf numFmtId="4" fontId="10" fillId="11" borderId="168" xfId="2" applyNumberFormat="1" applyFont="1" applyFill="1" applyBorder="1" applyAlignment="1">
      <alignment horizontal="left"/>
    </xf>
    <xf numFmtId="4" fontId="10" fillId="11" borderId="169" xfId="2" applyNumberFormat="1" applyFont="1" applyFill="1" applyBorder="1" applyAlignment="1">
      <alignment horizontal="left"/>
    </xf>
    <xf numFmtId="0" fontId="7" fillId="12" borderId="170" xfId="2" applyFont="1" applyFill="1" applyBorder="1" applyAlignment="1">
      <alignment horizontal="left"/>
    </xf>
    <xf numFmtId="4" fontId="7" fillId="12" borderId="164" xfId="2" applyNumberFormat="1" applyFont="1" applyFill="1" applyBorder="1" applyAlignment="1">
      <alignment horizontal="left"/>
    </xf>
    <xf numFmtId="4" fontId="7" fillId="12" borderId="165" xfId="2" applyNumberFormat="1" applyFont="1" applyFill="1" applyBorder="1" applyAlignment="1">
      <alignment horizontal="left"/>
    </xf>
    <xf numFmtId="4" fontId="7" fillId="12" borderId="166" xfId="2" applyNumberFormat="1" applyFont="1" applyFill="1" applyBorder="1" applyAlignment="1">
      <alignment horizontal="left"/>
    </xf>
    <xf numFmtId="4" fontId="7" fillId="12" borderId="167" xfId="2" applyNumberFormat="1" applyFont="1" applyFill="1" applyBorder="1" applyAlignment="1">
      <alignment horizontal="left"/>
    </xf>
    <xf numFmtId="4" fontId="7" fillId="12" borderId="168" xfId="2" applyNumberFormat="1" applyFont="1" applyFill="1" applyBorder="1" applyAlignment="1">
      <alignment horizontal="left"/>
    </xf>
    <xf numFmtId="4" fontId="7" fillId="12" borderId="169" xfId="2" applyNumberFormat="1" applyFont="1" applyFill="1" applyBorder="1" applyAlignment="1">
      <alignment horizontal="left"/>
    </xf>
    <xf numFmtId="0" fontId="7" fillId="11" borderId="172" xfId="2" applyFont="1" applyFill="1" applyBorder="1" applyAlignment="1">
      <alignment horizontal="left"/>
    </xf>
    <xf numFmtId="0" fontId="7" fillId="11" borderId="181" xfId="2" applyFont="1" applyFill="1" applyBorder="1" applyAlignment="1">
      <alignment horizontal="left"/>
    </xf>
    <xf numFmtId="0" fontId="7" fillId="12" borderId="181" xfId="2" applyFont="1" applyFill="1" applyBorder="1" applyAlignment="1">
      <alignment horizontal="left"/>
    </xf>
    <xf numFmtId="4" fontId="7" fillId="12" borderId="180" xfId="2" applyNumberFormat="1" applyFont="1" applyFill="1" applyBorder="1" applyAlignment="1">
      <alignment horizontal="left"/>
    </xf>
    <xf numFmtId="4" fontId="10" fillId="12" borderId="192" xfId="2" applyNumberFormat="1" applyFont="1" applyFill="1" applyBorder="1" applyAlignment="1">
      <alignment horizontal="left" vertical="center"/>
    </xf>
    <xf numFmtId="0" fontId="10" fillId="14" borderId="186" xfId="2" applyFont="1" applyFill="1" applyBorder="1" applyAlignment="1">
      <alignment horizontal="left"/>
    </xf>
    <xf numFmtId="0" fontId="10" fillId="14" borderId="181" xfId="2" applyFont="1" applyFill="1" applyBorder="1" applyAlignment="1">
      <alignment horizontal="left"/>
    </xf>
    <xf numFmtId="4" fontId="10" fillId="14" borderId="193" xfId="2" applyNumberFormat="1" applyFont="1" applyFill="1" applyBorder="1" applyAlignment="1">
      <alignment horizontal="left" vertical="center"/>
    </xf>
    <xf numFmtId="4" fontId="10" fillId="14" borderId="194" xfId="2" applyNumberFormat="1" applyFont="1" applyFill="1" applyBorder="1" applyAlignment="1">
      <alignment horizontal="left" vertical="center"/>
    </xf>
    <xf numFmtId="0" fontId="10" fillId="10" borderId="206" xfId="2" applyFont="1" applyFill="1" applyBorder="1" applyAlignment="1">
      <alignment horizontal="left" vertical="center" wrapText="1"/>
    </xf>
    <xf numFmtId="0" fontId="7" fillId="10" borderId="206" xfId="2" applyFont="1" applyFill="1" applyBorder="1" applyAlignment="1">
      <alignment horizontal="left"/>
    </xf>
    <xf numFmtId="0" fontId="10" fillId="12" borderId="186" xfId="2" applyFont="1" applyFill="1" applyBorder="1" applyAlignment="1">
      <alignment horizontal="left"/>
    </xf>
    <xf numFmtId="0" fontId="10" fillId="12" borderId="181" xfId="2" applyFont="1" applyFill="1" applyBorder="1" applyAlignment="1">
      <alignment horizontal="left"/>
    </xf>
    <xf numFmtId="4" fontId="10" fillId="12" borderId="182" xfId="2" applyNumberFormat="1" applyFont="1" applyFill="1" applyBorder="1" applyAlignment="1">
      <alignment horizontal="left" vertical="center"/>
    </xf>
    <xf numFmtId="4" fontId="10" fillId="12" borderId="183" xfId="2" applyNumberFormat="1" applyFont="1" applyFill="1" applyBorder="1" applyAlignment="1">
      <alignment horizontal="left" vertical="center"/>
    </xf>
    <xf numFmtId="4" fontId="10" fillId="12" borderId="184" xfId="2" applyNumberFormat="1" applyFont="1" applyFill="1" applyBorder="1" applyAlignment="1">
      <alignment horizontal="left" vertical="center"/>
    </xf>
    <xf numFmtId="4" fontId="10" fillId="12" borderId="193" xfId="2" applyNumberFormat="1" applyFont="1" applyFill="1" applyBorder="1" applyAlignment="1">
      <alignment horizontal="left" vertical="center"/>
    </xf>
    <xf numFmtId="4" fontId="10" fillId="12" borderId="194" xfId="2" applyNumberFormat="1" applyFont="1" applyFill="1" applyBorder="1" applyAlignment="1">
      <alignment horizontal="left" vertical="center"/>
    </xf>
    <xf numFmtId="4" fontId="10" fillId="12" borderId="186" xfId="2" applyNumberFormat="1" applyFont="1" applyFill="1" applyBorder="1" applyAlignment="1">
      <alignment horizontal="left" vertical="center"/>
    </xf>
    <xf numFmtId="164" fontId="10" fillId="12" borderId="163" xfId="2" applyNumberFormat="1" applyFont="1" applyFill="1" applyBorder="1" applyAlignment="1">
      <alignment horizontal="left"/>
    </xf>
    <xf numFmtId="0" fontId="7" fillId="10" borderId="170" xfId="2" applyFont="1" applyFill="1" applyBorder="1" applyAlignment="1">
      <alignment horizontal="left"/>
    </xf>
    <xf numFmtId="0" fontId="7" fillId="10" borderId="181" xfId="2" applyFont="1" applyFill="1" applyBorder="1" applyAlignment="1">
      <alignment horizontal="left"/>
    </xf>
    <xf numFmtId="0" fontId="7" fillId="10" borderId="195" xfId="2" applyFont="1" applyFill="1" applyBorder="1" applyAlignment="1">
      <alignment horizontal="left"/>
    </xf>
    <xf numFmtId="0" fontId="15" fillId="10" borderId="195" xfId="2" applyFont="1" applyFill="1" applyBorder="1" applyAlignment="1">
      <alignment horizontal="left"/>
    </xf>
    <xf numFmtId="0" fontId="10" fillId="10" borderId="181" xfId="2" applyFont="1" applyFill="1" applyBorder="1" applyAlignment="1">
      <alignment horizontal="left"/>
    </xf>
    <xf numFmtId="0" fontId="15" fillId="10" borderId="181" xfId="2" applyFont="1" applyFill="1" applyBorder="1" applyAlignment="1">
      <alignment horizontal="left"/>
    </xf>
    <xf numFmtId="0" fontId="7" fillId="10" borderId="36" xfId="2" applyFont="1" applyFill="1" applyBorder="1" applyAlignment="1">
      <alignment horizontal="left"/>
    </xf>
    <xf numFmtId="4" fontId="7" fillId="10" borderId="157" xfId="2" applyNumberFormat="1" applyFont="1" applyFill="1" applyBorder="1" applyAlignment="1">
      <alignment horizontal="left"/>
    </xf>
    <xf numFmtId="4" fontId="7" fillId="10" borderId="120" xfId="2" applyNumberFormat="1" applyFont="1" applyFill="1" applyBorder="1" applyAlignment="1">
      <alignment horizontal="left"/>
    </xf>
    <xf numFmtId="4" fontId="7" fillId="10" borderId="121" xfId="2" applyNumberFormat="1" applyFont="1" applyFill="1" applyBorder="1" applyAlignment="1">
      <alignment horizontal="left"/>
    </xf>
    <xf numFmtId="4" fontId="7" fillId="10" borderId="102" xfId="2" applyNumberFormat="1" applyFont="1" applyFill="1" applyBorder="1" applyAlignment="1">
      <alignment horizontal="left"/>
    </xf>
    <xf numFmtId="0" fontId="10" fillId="10" borderId="101" xfId="2" applyFont="1" applyFill="1" applyBorder="1" applyAlignment="1">
      <alignment horizontal="left" wrapText="1"/>
    </xf>
    <xf numFmtId="4" fontId="10" fillId="10" borderId="157" xfId="2" applyNumberFormat="1" applyFont="1" applyFill="1" applyBorder="1" applyAlignment="1">
      <alignment horizontal="left"/>
    </xf>
    <xf numFmtId="4" fontId="10" fillId="10" borderId="120" xfId="2" applyNumberFormat="1" applyFont="1" applyFill="1" applyBorder="1" applyAlignment="1">
      <alignment horizontal="left"/>
    </xf>
    <xf numFmtId="4" fontId="10" fillId="10" borderId="121" xfId="2" applyNumberFormat="1" applyFont="1" applyFill="1" applyBorder="1" applyAlignment="1">
      <alignment horizontal="left"/>
    </xf>
    <xf numFmtId="4" fontId="10" fillId="10" borderId="102" xfId="2" applyNumberFormat="1" applyFont="1" applyFill="1" applyBorder="1" applyAlignment="1">
      <alignment horizontal="left"/>
    </xf>
    <xf numFmtId="0" fontId="7" fillId="10" borderId="101" xfId="2" applyFont="1" applyFill="1" applyBorder="1" applyAlignment="1">
      <alignment horizontal="left" wrapText="1"/>
    </xf>
    <xf numFmtId="2" fontId="7" fillId="10" borderId="157" xfId="2" applyNumberFormat="1" applyFont="1" applyFill="1" applyBorder="1" applyAlignment="1">
      <alignment horizontal="left"/>
    </xf>
    <xf numFmtId="10" fontId="7" fillId="10" borderId="157" xfId="2" applyNumberFormat="1" applyFont="1" applyFill="1" applyBorder="1" applyAlignment="1">
      <alignment horizontal="left"/>
    </xf>
    <xf numFmtId="4" fontId="7" fillId="10" borderId="202" xfId="2" applyNumberFormat="1" applyFont="1" applyFill="1" applyBorder="1" applyAlignment="1">
      <alignment horizontal="left"/>
    </xf>
    <xf numFmtId="4" fontId="7" fillId="10" borderId="203" xfId="2" applyNumberFormat="1" applyFont="1" applyFill="1" applyBorder="1" applyAlignment="1">
      <alignment horizontal="left"/>
    </xf>
    <xf numFmtId="4" fontId="7" fillId="10" borderId="204" xfId="2" applyNumberFormat="1" applyFont="1" applyFill="1" applyBorder="1" applyAlignment="1">
      <alignment horizontal="left"/>
    </xf>
    <xf numFmtId="4" fontId="7" fillId="10" borderId="205" xfId="2" applyNumberFormat="1" applyFont="1" applyFill="1" applyBorder="1" applyAlignment="1">
      <alignment horizontal="left"/>
    </xf>
    <xf numFmtId="4" fontId="10" fillId="14" borderId="157" xfId="2" applyNumberFormat="1" applyFont="1" applyFill="1" applyBorder="1" applyAlignment="1">
      <alignment horizontal="left" vertical="center"/>
    </xf>
    <xf numFmtId="0" fontId="7" fillId="14" borderId="186" xfId="2" applyFont="1" applyFill="1" applyBorder="1" applyAlignment="1">
      <alignment horizontal="left"/>
    </xf>
    <xf numFmtId="0" fontId="7" fillId="14" borderId="181" xfId="2" applyFont="1" applyFill="1" applyBorder="1" applyAlignment="1">
      <alignment horizontal="left"/>
    </xf>
    <xf numFmtId="0" fontId="7" fillId="14" borderId="210" xfId="2" applyFont="1" applyFill="1" applyBorder="1" applyAlignment="1">
      <alignment horizontal="left"/>
    </xf>
    <xf numFmtId="4" fontId="7" fillId="14" borderId="157" xfId="2" applyNumberFormat="1" applyFont="1" applyFill="1" applyBorder="1" applyAlignment="1">
      <alignment horizontal="left" vertical="center"/>
    </xf>
    <xf numFmtId="4" fontId="7" fillId="14" borderId="120" xfId="2" applyNumberFormat="1" applyFont="1" applyFill="1" applyBorder="1" applyAlignment="1">
      <alignment horizontal="left" vertical="center"/>
    </xf>
    <xf numFmtId="4" fontId="7" fillId="14" borderId="121" xfId="2" applyNumberFormat="1" applyFont="1" applyFill="1" applyBorder="1" applyAlignment="1">
      <alignment horizontal="left" vertical="center"/>
    </xf>
    <xf numFmtId="3" fontId="15" fillId="14" borderId="186" xfId="2" applyNumberFormat="1" applyFont="1" applyFill="1" applyBorder="1" applyAlignment="1">
      <alignment horizontal="left"/>
    </xf>
    <xf numFmtId="3" fontId="15" fillId="14" borderId="181" xfId="2" applyNumberFormat="1" applyFont="1" applyFill="1" applyBorder="1" applyAlignment="1">
      <alignment horizontal="left"/>
    </xf>
    <xf numFmtId="3" fontId="15" fillId="14" borderId="157" xfId="2" applyNumberFormat="1" applyFont="1" applyFill="1" applyBorder="1" applyAlignment="1">
      <alignment horizontal="left" vertical="center"/>
    </xf>
    <xf numFmtId="0" fontId="10" fillId="14" borderId="201" xfId="2" applyFont="1" applyFill="1" applyBorder="1" applyAlignment="1">
      <alignment horizontal="left"/>
    </xf>
    <xf numFmtId="0" fontId="10" fillId="14" borderId="195" xfId="2" applyFont="1" applyFill="1" applyBorder="1" applyAlignment="1">
      <alignment horizontal="left"/>
    </xf>
    <xf numFmtId="4" fontId="10" fillId="14" borderId="202" xfId="2" applyNumberFormat="1" applyFont="1" applyFill="1" applyBorder="1" applyAlignment="1">
      <alignment horizontal="left" vertical="center"/>
    </xf>
    <xf numFmtId="4" fontId="10" fillId="14" borderId="203" xfId="2" applyNumberFormat="1" applyFont="1" applyFill="1" applyBorder="1" applyAlignment="1">
      <alignment horizontal="left" vertical="center"/>
    </xf>
    <xf numFmtId="4" fontId="10" fillId="14" borderId="204" xfId="2" applyNumberFormat="1" applyFont="1" applyFill="1" applyBorder="1" applyAlignment="1">
      <alignment horizontal="left" vertical="center"/>
    </xf>
    <xf numFmtId="0" fontId="10" fillId="14" borderId="217" xfId="2" applyFont="1" applyFill="1" applyBorder="1" applyAlignment="1">
      <alignment horizontal="left"/>
    </xf>
    <xf numFmtId="0" fontId="10" fillId="14" borderId="218" xfId="2" applyFont="1" applyFill="1" applyBorder="1" applyAlignment="1">
      <alignment horizontal="left"/>
    </xf>
    <xf numFmtId="0" fontId="10" fillId="14" borderId="219" xfId="2" applyFont="1" applyFill="1" applyBorder="1" applyAlignment="1">
      <alignment horizontal="left"/>
    </xf>
    <xf numFmtId="0" fontId="10" fillId="14" borderId="220" xfId="2" applyFont="1" applyFill="1" applyBorder="1" applyAlignment="1">
      <alignment horizontal="left"/>
    </xf>
    <xf numFmtId="10" fontId="10" fillId="14" borderId="220" xfId="3" applyNumberFormat="1" applyFont="1" applyFill="1" applyBorder="1" applyAlignment="1" applyProtection="1">
      <alignment horizontal="left" vertical="center"/>
    </xf>
    <xf numFmtId="4" fontId="10" fillId="14" borderId="208" xfId="2" applyNumberFormat="1" applyFont="1" applyFill="1" applyBorder="1" applyAlignment="1">
      <alignment horizontal="left" vertical="center"/>
    </xf>
    <xf numFmtId="4" fontId="10" fillId="14" borderId="209" xfId="2" applyNumberFormat="1" applyFont="1" applyFill="1" applyBorder="1" applyAlignment="1">
      <alignment horizontal="left" vertical="center"/>
    </xf>
    <xf numFmtId="4" fontId="10" fillId="14" borderId="185" xfId="2" applyNumberFormat="1" applyFont="1" applyFill="1" applyBorder="1" applyAlignment="1">
      <alignment horizontal="left" vertical="center"/>
    </xf>
    <xf numFmtId="4" fontId="10" fillId="14" borderId="181" xfId="2" applyNumberFormat="1" applyFont="1" applyFill="1" applyBorder="1" applyAlignment="1">
      <alignment horizontal="left" vertical="center"/>
    </xf>
    <xf numFmtId="4" fontId="10" fillId="14" borderId="210" xfId="2" applyNumberFormat="1" applyFont="1" applyFill="1" applyBorder="1" applyAlignment="1">
      <alignment horizontal="left" vertical="center"/>
    </xf>
    <xf numFmtId="3" fontId="15" fillId="14" borderId="208" xfId="2" applyNumberFormat="1" applyFont="1" applyFill="1" applyBorder="1" applyAlignment="1">
      <alignment horizontal="left" vertical="center"/>
    </xf>
    <xf numFmtId="3" fontId="15" fillId="14" borderId="194" xfId="2" applyNumberFormat="1" applyFont="1" applyFill="1" applyBorder="1" applyAlignment="1">
      <alignment horizontal="left" vertical="center"/>
    </xf>
    <xf numFmtId="3" fontId="15" fillId="14" borderId="209" xfId="2" applyNumberFormat="1" applyFont="1" applyFill="1" applyBorder="1" applyAlignment="1">
      <alignment horizontal="left" vertical="center"/>
    </xf>
    <xf numFmtId="3" fontId="15" fillId="14" borderId="182" xfId="2" applyNumberFormat="1" applyFont="1" applyFill="1" applyBorder="1" applyAlignment="1">
      <alignment horizontal="left" vertical="center"/>
    </xf>
    <xf numFmtId="3" fontId="15" fillId="14" borderId="183" xfId="2" applyNumberFormat="1" applyFont="1" applyFill="1" applyBorder="1" applyAlignment="1">
      <alignment horizontal="left" vertical="center"/>
    </xf>
    <xf numFmtId="3" fontId="15" fillId="14" borderId="184" xfId="2" applyNumberFormat="1" applyFont="1" applyFill="1" applyBorder="1" applyAlignment="1">
      <alignment horizontal="left" vertical="center"/>
    </xf>
    <xf numFmtId="165" fontId="15" fillId="14" borderId="208" xfId="2" applyNumberFormat="1" applyFont="1" applyFill="1" applyBorder="1" applyAlignment="1">
      <alignment horizontal="left" vertical="center"/>
    </xf>
    <xf numFmtId="165" fontId="15" fillId="14" borderId="194" xfId="2" applyNumberFormat="1" applyFont="1" applyFill="1" applyBorder="1" applyAlignment="1">
      <alignment horizontal="left" vertical="center"/>
    </xf>
    <xf numFmtId="165" fontId="15" fillId="14" borderId="209" xfId="2" applyNumberFormat="1" applyFont="1" applyFill="1" applyBorder="1" applyAlignment="1">
      <alignment horizontal="left" vertical="center"/>
    </xf>
    <xf numFmtId="165" fontId="15" fillId="14" borderId="182" xfId="2" applyNumberFormat="1" applyFont="1" applyFill="1" applyBorder="1" applyAlignment="1">
      <alignment horizontal="left" vertical="center"/>
    </xf>
    <xf numFmtId="165" fontId="15" fillId="14" borderId="183" xfId="2" applyNumberFormat="1" applyFont="1" applyFill="1" applyBorder="1" applyAlignment="1">
      <alignment horizontal="left" vertical="center"/>
    </xf>
    <xf numFmtId="165" fontId="15" fillId="14" borderId="184" xfId="2" applyNumberFormat="1" applyFont="1" applyFill="1" applyBorder="1" applyAlignment="1">
      <alignment horizontal="left" vertical="center"/>
    </xf>
    <xf numFmtId="4" fontId="10" fillId="14" borderId="211" xfId="2" applyNumberFormat="1" applyFont="1" applyFill="1" applyBorder="1" applyAlignment="1">
      <alignment horizontal="left" vertical="center"/>
    </xf>
    <xf numFmtId="4" fontId="10" fillId="14" borderId="212" xfId="2" applyNumberFormat="1" applyFont="1" applyFill="1" applyBorder="1" applyAlignment="1">
      <alignment horizontal="left" vertical="center"/>
    </xf>
    <xf numFmtId="4" fontId="10" fillId="14" borderId="213" xfId="2" applyNumberFormat="1" applyFont="1" applyFill="1" applyBorder="1" applyAlignment="1">
      <alignment horizontal="left" vertical="center"/>
    </xf>
    <xf numFmtId="4" fontId="10" fillId="14" borderId="214" xfId="2" applyNumberFormat="1" applyFont="1" applyFill="1" applyBorder="1" applyAlignment="1">
      <alignment horizontal="left" vertical="center"/>
    </xf>
    <xf numFmtId="4" fontId="10" fillId="14" borderId="215" xfId="2" applyNumberFormat="1" applyFont="1" applyFill="1" applyBorder="1" applyAlignment="1">
      <alignment horizontal="left" vertical="center"/>
    </xf>
    <xf numFmtId="4" fontId="10" fillId="14" borderId="216" xfId="2" applyNumberFormat="1" applyFont="1" applyFill="1" applyBorder="1" applyAlignment="1">
      <alignment horizontal="left" vertical="center"/>
    </xf>
    <xf numFmtId="2" fontId="10" fillId="6" borderId="157" xfId="2" applyNumberFormat="1" applyFont="1" applyFill="1" applyBorder="1" applyAlignment="1">
      <alignment horizontal="center" vertical="center" wrapText="1"/>
    </xf>
    <xf numFmtId="2" fontId="10" fillId="6" borderId="120" xfId="2" applyNumberFormat="1" applyFont="1" applyFill="1" applyBorder="1" applyAlignment="1">
      <alignment horizontal="center" vertical="center" wrapText="1"/>
    </xf>
    <xf numFmtId="2" fontId="10" fillId="6" borderId="121" xfId="2" applyNumberFormat="1" applyFont="1" applyFill="1" applyBorder="1" applyAlignment="1">
      <alignment horizontal="center" vertical="center" wrapText="1"/>
    </xf>
    <xf numFmtId="2" fontId="10" fillId="6" borderId="102" xfId="2" applyNumberFormat="1" applyFont="1" applyFill="1" applyBorder="1" applyAlignment="1">
      <alignment horizontal="center" vertical="center" wrapText="1"/>
    </xf>
    <xf numFmtId="0" fontId="7" fillId="10" borderId="102" xfId="2" applyFont="1" applyFill="1" applyBorder="1" applyAlignment="1">
      <alignment horizontal="left" vertical="center" wrapText="1"/>
    </xf>
    <xf numFmtId="0" fontId="7" fillId="10" borderId="2" xfId="2" applyFont="1" applyFill="1" applyBorder="1" applyAlignment="1">
      <alignment horizontal="left"/>
    </xf>
    <xf numFmtId="0" fontId="7" fillId="10" borderId="81" xfId="2" applyFont="1" applyFill="1" applyBorder="1" applyAlignment="1">
      <alignment horizontal="left" vertical="center" wrapText="1"/>
    </xf>
    <xf numFmtId="0" fontId="7" fillId="10" borderId="82" xfId="2" applyFont="1" applyFill="1" applyBorder="1" applyAlignment="1">
      <alignment horizontal="left" vertical="center" wrapText="1"/>
    </xf>
    <xf numFmtId="0" fontId="7" fillId="10" borderId="102" xfId="2" applyFont="1" applyFill="1" applyBorder="1" applyAlignment="1">
      <alignment horizontal="left"/>
    </xf>
    <xf numFmtId="0" fontId="7" fillId="10" borderId="119" xfId="2" applyFont="1" applyFill="1" applyBorder="1" applyAlignment="1">
      <alignment horizontal="left" vertical="center" wrapText="1"/>
    </xf>
    <xf numFmtId="0" fontId="7" fillId="10" borderId="120" xfId="2" applyFont="1" applyFill="1" applyBorder="1" applyAlignment="1">
      <alignment horizontal="left" vertical="center" wrapText="1"/>
    </xf>
    <xf numFmtId="0" fontId="7" fillId="10" borderId="121" xfId="2" applyFont="1" applyFill="1" applyBorder="1" applyAlignment="1">
      <alignment horizontal="left" vertical="center" wrapText="1" shrinkToFit="1"/>
    </xf>
    <xf numFmtId="0" fontId="7" fillId="10" borderId="121" xfId="2" applyFont="1" applyFill="1" applyBorder="1" applyAlignment="1">
      <alignment horizontal="left" vertical="center" wrapText="1"/>
    </xf>
    <xf numFmtId="0" fontId="7" fillId="10" borderId="122" xfId="2" applyFont="1" applyFill="1" applyBorder="1" applyAlignment="1">
      <alignment horizontal="left" vertical="center" wrapText="1"/>
    </xf>
    <xf numFmtId="0" fontId="10" fillId="10" borderId="118" xfId="2" applyFont="1" applyFill="1" applyBorder="1" applyAlignment="1">
      <alignment horizontal="center" vertical="center" wrapText="1"/>
    </xf>
    <xf numFmtId="0" fontId="7" fillId="10" borderId="121" xfId="2" applyFont="1" applyFill="1" applyBorder="1" applyAlignment="1">
      <alignment horizontal="left"/>
    </xf>
    <xf numFmtId="0" fontId="7" fillId="10" borderId="119" xfId="2" applyFont="1" applyFill="1" applyBorder="1" applyAlignment="1">
      <alignment horizontal="left"/>
    </xf>
    <xf numFmtId="0" fontId="7" fillId="10" borderId="136" xfId="2" applyFont="1" applyFill="1" applyBorder="1" applyAlignment="1">
      <alignment horizontal="left" vertical="center" wrapText="1"/>
    </xf>
    <xf numFmtId="0" fontId="7" fillId="10" borderId="157" xfId="2" applyFont="1" applyFill="1" applyBorder="1" applyAlignment="1">
      <alignment horizontal="left"/>
    </xf>
    <xf numFmtId="0" fontId="7" fillId="10" borderId="157" xfId="2" applyFont="1" applyFill="1" applyBorder="1" applyAlignment="1">
      <alignment horizontal="left" vertical="center" wrapText="1"/>
    </xf>
    <xf numFmtId="0" fontId="7" fillId="10" borderId="159" xfId="2" applyFont="1" applyFill="1" applyBorder="1" applyAlignment="1">
      <alignment horizontal="left" vertical="center" wrapText="1"/>
    </xf>
    <xf numFmtId="0" fontId="7" fillId="10" borderId="160" xfId="2" applyFont="1" applyFill="1" applyBorder="1" applyAlignment="1">
      <alignment horizontal="left" vertical="center" wrapText="1"/>
    </xf>
    <xf numFmtId="0" fontId="7" fillId="10" borderId="161" xfId="2" applyFont="1" applyFill="1" applyBorder="1" applyAlignment="1">
      <alignment horizontal="left" vertical="center" wrapText="1"/>
    </xf>
    <xf numFmtId="0" fontId="7" fillId="10" borderId="162" xfId="2" applyFont="1" applyFill="1" applyBorder="1" applyAlignment="1">
      <alignment horizontal="left" vertical="center" wrapText="1"/>
    </xf>
    <xf numFmtId="0" fontId="7" fillId="10" borderId="188" xfId="2" applyFont="1" applyFill="1" applyBorder="1" applyAlignment="1">
      <alignment horizontal="left" vertical="center" wrapText="1"/>
    </xf>
    <xf numFmtId="0" fontId="7" fillId="10" borderId="189" xfId="2" applyFont="1" applyFill="1" applyBorder="1" applyAlignment="1">
      <alignment horizontal="left" vertical="center" wrapText="1"/>
    </xf>
    <xf numFmtId="0" fontId="7" fillId="10" borderId="190" xfId="2" applyFont="1" applyFill="1" applyBorder="1" applyAlignment="1">
      <alignment horizontal="left" vertical="center" wrapText="1"/>
    </xf>
    <xf numFmtId="0" fontId="7" fillId="10" borderId="191" xfId="2" applyFont="1" applyFill="1" applyBorder="1" applyAlignment="1">
      <alignment horizontal="left" vertical="center" wrapText="1"/>
    </xf>
    <xf numFmtId="0" fontId="7" fillId="10" borderId="207" xfId="2" applyFont="1" applyFill="1" applyBorder="1" applyAlignment="1">
      <alignment horizontal="left" vertical="center" wrapText="1"/>
    </xf>
    <xf numFmtId="0" fontId="10" fillId="10" borderId="0" xfId="2" applyFont="1" applyFill="1" applyAlignment="1">
      <alignment horizontal="right"/>
    </xf>
    <xf numFmtId="43" fontId="5" fillId="2" borderId="221" xfId="1" applyFont="1" applyFill="1" applyBorder="1" applyAlignment="1" applyProtection="1">
      <alignment horizontal="right" vertical="center"/>
      <protection locked="0"/>
    </xf>
    <xf numFmtId="43" fontId="5" fillId="2" borderId="118" xfId="1" applyFont="1" applyFill="1" applyBorder="1" applyAlignment="1" applyProtection="1">
      <alignment horizontal="right" vertical="center"/>
      <protection locked="0"/>
    </xf>
    <xf numFmtId="0" fontId="6" fillId="9" borderId="7" xfId="0" applyFont="1" applyFill="1" applyBorder="1" applyAlignment="1" applyProtection="1">
      <alignment horizontal="left" vertical="center"/>
      <protection hidden="1"/>
    </xf>
    <xf numFmtId="0" fontId="6" fillId="9" borderId="4" xfId="0" applyFont="1" applyFill="1" applyBorder="1" applyAlignment="1" applyProtection="1">
      <alignment horizontal="center" vertical="center"/>
      <protection hidden="1"/>
    </xf>
    <xf numFmtId="0" fontId="6" fillId="9" borderId="4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4" fontId="10" fillId="13" borderId="63" xfId="2" applyNumberFormat="1" applyFont="1" applyFill="1" applyBorder="1" applyAlignment="1">
      <alignment horizontal="left"/>
    </xf>
    <xf numFmtId="4" fontId="10" fillId="13" borderId="64" xfId="2" applyNumberFormat="1" applyFont="1" applyFill="1" applyBorder="1" applyAlignment="1">
      <alignment horizontal="left"/>
    </xf>
    <xf numFmtId="4" fontId="10" fillId="13" borderId="65" xfId="2" applyNumberFormat="1" applyFont="1" applyFill="1" applyBorder="1" applyAlignment="1">
      <alignment horizontal="left"/>
    </xf>
    <xf numFmtId="4" fontId="10" fillId="13" borderId="66" xfId="2" applyNumberFormat="1" applyFont="1" applyFill="1" applyBorder="1" applyAlignment="1">
      <alignment horizontal="left"/>
    </xf>
    <xf numFmtId="4" fontId="10" fillId="13" borderId="67" xfId="2" applyNumberFormat="1" applyFont="1" applyFill="1" applyBorder="1" applyAlignment="1">
      <alignment horizontal="left"/>
    </xf>
    <xf numFmtId="4" fontId="10" fillId="13" borderId="68" xfId="2" applyNumberFormat="1" applyFont="1" applyFill="1" applyBorder="1" applyAlignment="1">
      <alignment horizontal="left"/>
    </xf>
    <xf numFmtId="0" fontId="6" fillId="9" borderId="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 applyProtection="1">
      <alignment wrapText="1"/>
      <protection locked="0"/>
    </xf>
    <xf numFmtId="0" fontId="6" fillId="9" borderId="7" xfId="0" applyFont="1" applyFill="1" applyBorder="1" applyAlignment="1" applyProtection="1">
      <alignment horizontal="left" vertical="center" wrapText="1"/>
      <protection hidden="1"/>
    </xf>
    <xf numFmtId="0" fontId="5" fillId="4" borderId="0" xfId="0" applyFont="1" applyFill="1" applyAlignment="1">
      <alignment wrapText="1"/>
    </xf>
    <xf numFmtId="0" fontId="4" fillId="4" borderId="0" xfId="2" applyFont="1" applyFill="1" applyAlignment="1">
      <alignment horizontal="left"/>
    </xf>
    <xf numFmtId="0" fontId="9" fillId="4" borderId="0" xfId="2" applyFont="1" applyFill="1" applyAlignment="1">
      <alignment horizontal="left" vertical="center" wrapText="1"/>
    </xf>
    <xf numFmtId="0" fontId="4" fillId="4" borderId="0" xfId="2" applyFont="1" applyFill="1" applyAlignment="1">
      <alignment horizontal="left" vertical="center"/>
    </xf>
    <xf numFmtId="0" fontId="4" fillId="4" borderId="0" xfId="2" applyFont="1" applyFill="1" applyAlignment="1">
      <alignment horizontal="left" vertical="center" wrapText="1"/>
    </xf>
    <xf numFmtId="0" fontId="5" fillId="10" borderId="222" xfId="0" applyFont="1" applyFill="1" applyBorder="1" applyAlignment="1">
      <alignment horizontal="left" vertical="top" wrapText="1"/>
    </xf>
    <xf numFmtId="0" fontId="5" fillId="10" borderId="223" xfId="0" applyFont="1" applyFill="1" applyBorder="1" applyAlignment="1">
      <alignment horizontal="left" vertical="top" wrapText="1"/>
    </xf>
    <xf numFmtId="0" fontId="6" fillId="9" borderId="0" xfId="0" applyFont="1" applyFill="1" applyAlignment="1">
      <alignment vertical="center"/>
    </xf>
    <xf numFmtId="0" fontId="4" fillId="2" borderId="0" xfId="2" applyFont="1" applyFill="1" applyAlignment="1">
      <alignment horizontal="left"/>
    </xf>
    <xf numFmtId="0" fontId="10" fillId="11" borderId="2" xfId="0" applyFont="1" applyFill="1" applyBorder="1" applyAlignment="1" applyProtection="1">
      <alignment wrapText="1"/>
      <protection hidden="1"/>
    </xf>
    <xf numFmtId="0" fontId="10" fillId="11" borderId="9" xfId="0" applyFont="1" applyFill="1" applyBorder="1" applyAlignment="1" applyProtection="1">
      <alignment wrapText="1"/>
      <protection hidden="1"/>
    </xf>
    <xf numFmtId="0" fontId="10" fillId="11" borderId="102" xfId="0" applyFont="1" applyFill="1" applyBorder="1" applyAlignment="1" applyProtection="1">
      <alignment wrapText="1"/>
      <protection hidden="1"/>
    </xf>
    <xf numFmtId="0" fontId="10" fillId="11" borderId="6" xfId="0" applyFont="1" applyFill="1" applyBorder="1" applyAlignment="1">
      <alignment vertical="top" wrapText="1"/>
    </xf>
    <xf numFmtId="0" fontId="10" fillId="11" borderId="2" xfId="0" applyFont="1" applyFill="1" applyBorder="1" applyProtection="1">
      <protection hidden="1"/>
    </xf>
    <xf numFmtId="0" fontId="10" fillId="11" borderId="9" xfId="0" applyFont="1" applyFill="1" applyBorder="1" applyProtection="1">
      <protection hidden="1"/>
    </xf>
    <xf numFmtId="0" fontId="10" fillId="11" borderId="102" xfId="0" applyFont="1" applyFill="1" applyBorder="1" applyProtection="1">
      <protection hidden="1"/>
    </xf>
    <xf numFmtId="0" fontId="6" fillId="9" borderId="223" xfId="0" applyFont="1" applyFill="1" applyBorder="1" applyAlignment="1">
      <alignment horizontal="center" vertical="center"/>
    </xf>
    <xf numFmtId="43" fontId="5" fillId="2" borderId="124" xfId="1" applyFont="1" applyFill="1" applyBorder="1" applyAlignment="1" applyProtection="1">
      <alignment horizontal="right" vertical="center"/>
      <protection locked="0"/>
    </xf>
    <xf numFmtId="0" fontId="7" fillId="11" borderId="43" xfId="2" applyFont="1" applyFill="1" applyBorder="1" applyAlignment="1">
      <alignment horizontal="left" wrapText="1"/>
    </xf>
    <xf numFmtId="0" fontId="10" fillId="10" borderId="13" xfId="2" applyFont="1" applyFill="1" applyBorder="1" applyAlignment="1">
      <alignment horizontal="left" vertical="center"/>
    </xf>
    <xf numFmtId="0" fontId="10" fillId="10" borderId="14" xfId="2" applyFont="1" applyFill="1" applyBorder="1" applyAlignment="1">
      <alignment horizontal="left" vertical="center"/>
    </xf>
    <xf numFmtId="0" fontId="10" fillId="10" borderId="15" xfId="2" applyFont="1" applyFill="1" applyBorder="1" applyAlignment="1">
      <alignment horizontal="left" vertical="center"/>
    </xf>
    <xf numFmtId="0" fontId="10" fillId="10" borderId="69" xfId="2" applyFont="1" applyFill="1" applyBorder="1" applyAlignment="1">
      <alignment horizontal="left" vertical="center"/>
    </xf>
    <xf numFmtId="0" fontId="10" fillId="10" borderId="70" xfId="2" applyFont="1" applyFill="1" applyBorder="1" applyAlignment="1">
      <alignment horizontal="left" vertical="center"/>
    </xf>
    <xf numFmtId="0" fontId="10" fillId="10" borderId="71" xfId="2" applyFont="1" applyFill="1" applyBorder="1" applyAlignment="1">
      <alignment horizontal="left" vertical="center"/>
    </xf>
    <xf numFmtId="0" fontId="10" fillId="10" borderId="72" xfId="2" applyFont="1" applyFill="1" applyBorder="1" applyAlignment="1">
      <alignment horizontal="left" vertical="center"/>
    </xf>
    <xf numFmtId="0" fontId="10" fillId="10" borderId="73" xfId="2" applyFont="1" applyFill="1" applyBorder="1" applyAlignment="1">
      <alignment horizontal="left" vertical="center"/>
    </xf>
    <xf numFmtId="0" fontId="10" fillId="10" borderId="74" xfId="2" applyFont="1" applyFill="1" applyBorder="1" applyAlignment="1">
      <alignment horizontal="left" vertical="center"/>
    </xf>
    <xf numFmtId="0" fontId="10" fillId="10" borderId="79" xfId="2" applyFont="1" applyFill="1" applyBorder="1" applyAlignment="1">
      <alignment horizontal="left" vertical="center"/>
    </xf>
    <xf numFmtId="0" fontId="10" fillId="10" borderId="80" xfId="2" applyFont="1" applyFill="1" applyBorder="1" applyAlignment="1">
      <alignment horizontal="left" vertical="center"/>
    </xf>
    <xf numFmtId="0" fontId="7" fillId="10" borderId="43" xfId="2" applyFont="1" applyFill="1" applyBorder="1" applyAlignment="1">
      <alignment horizontal="left" wrapText="1"/>
    </xf>
    <xf numFmtId="0" fontId="7" fillId="10" borderId="101" xfId="2" applyFont="1" applyFill="1" applyBorder="1" applyAlignment="1">
      <alignment horizontal="left" vertical="top" wrapText="1"/>
    </xf>
    <xf numFmtId="0" fontId="10" fillId="14" borderId="141" xfId="2" applyFont="1" applyFill="1" applyBorder="1" applyAlignment="1">
      <alignment horizontal="left"/>
    </xf>
    <xf numFmtId="0" fontId="10" fillId="14" borderId="143" xfId="2" applyFont="1" applyFill="1" applyBorder="1" applyAlignment="1">
      <alignment horizontal="left"/>
    </xf>
    <xf numFmtId="0" fontId="10" fillId="14" borderId="36" xfId="2" applyFont="1" applyFill="1" applyBorder="1" applyAlignment="1">
      <alignment horizontal="left" wrapText="1"/>
    </xf>
    <xf numFmtId="0" fontId="10" fillId="14" borderId="137" xfId="2" applyFont="1" applyFill="1" applyBorder="1" applyAlignment="1">
      <alignment horizontal="left" wrapText="1"/>
    </xf>
    <xf numFmtId="0" fontId="7" fillId="8" borderId="42" xfId="2" applyFont="1" applyFill="1" applyBorder="1" applyAlignment="1">
      <alignment horizontal="left"/>
    </xf>
    <xf numFmtId="0" fontId="7" fillId="8" borderId="43" xfId="2" applyFont="1" applyFill="1" applyBorder="1" applyAlignment="1">
      <alignment horizontal="left"/>
    </xf>
    <xf numFmtId="0" fontId="7" fillId="8" borderId="140" xfId="2" applyFont="1" applyFill="1" applyBorder="1" applyAlignment="1">
      <alignment horizontal="left"/>
    </xf>
    <xf numFmtId="0" fontId="10" fillId="14" borderId="42" xfId="2" applyFont="1" applyFill="1" applyBorder="1" applyAlignment="1">
      <alignment horizontal="left"/>
    </xf>
    <xf numFmtId="0" fontId="10" fillId="14" borderId="43" xfId="2" applyFont="1" applyFill="1" applyBorder="1" applyAlignment="1">
      <alignment horizontal="left"/>
    </xf>
    <xf numFmtId="0" fontId="10" fillId="14" borderId="140" xfId="2" applyFont="1" applyFill="1" applyBorder="1" applyAlignment="1">
      <alignment horizontal="left"/>
    </xf>
    <xf numFmtId="3" fontId="7" fillId="14" borderId="42" xfId="2" applyNumberFormat="1" applyFont="1" applyFill="1" applyBorder="1" applyAlignment="1">
      <alignment horizontal="left"/>
    </xf>
    <xf numFmtId="3" fontId="7" fillId="14" borderId="43" xfId="2" applyNumberFormat="1" applyFont="1" applyFill="1" applyBorder="1" applyAlignment="1">
      <alignment horizontal="left"/>
    </xf>
    <xf numFmtId="3" fontId="7" fillId="14" borderId="140" xfId="2" applyNumberFormat="1" applyFont="1" applyFill="1" applyBorder="1" applyAlignment="1">
      <alignment horizontal="left"/>
    </xf>
    <xf numFmtId="0" fontId="15" fillId="10" borderId="102" xfId="2" applyFont="1" applyFill="1" applyBorder="1" applyAlignment="1">
      <alignment horizontal="left" wrapText="1"/>
    </xf>
    <xf numFmtId="0" fontId="18" fillId="15" borderId="0" xfId="4" applyFont="1" applyAlignment="1">
      <alignment horizontal="left" vertical="center"/>
    </xf>
    <xf numFmtId="0" fontId="18" fillId="15" borderId="28" xfId="4" applyFont="1" applyBorder="1" applyAlignment="1">
      <alignment horizontal="left"/>
    </xf>
    <xf numFmtId="4" fontId="18" fillId="15" borderId="65" xfId="4" applyNumberFormat="1" applyFont="1" applyBorder="1" applyAlignment="1">
      <alignment horizontal="left"/>
    </xf>
    <xf numFmtId="0" fontId="7" fillId="10" borderId="223" xfId="2" applyFont="1" applyFill="1" applyBorder="1" applyAlignment="1">
      <alignment horizontal="left"/>
    </xf>
    <xf numFmtId="0" fontId="7" fillId="10" borderId="226" xfId="2" applyFont="1" applyFill="1" applyBorder="1" applyAlignment="1">
      <alignment horizontal="left"/>
    </xf>
    <xf numFmtId="0" fontId="10" fillId="10" borderId="0" xfId="2" applyFont="1" applyFill="1" applyAlignment="1">
      <alignment horizontal="left" vertical="center"/>
    </xf>
    <xf numFmtId="0" fontId="10" fillId="10" borderId="227" xfId="2" applyFont="1" applyFill="1" applyBorder="1" applyAlignment="1">
      <alignment horizontal="left" vertical="center"/>
    </xf>
    <xf numFmtId="0" fontId="10" fillId="10" borderId="101" xfId="2" applyFont="1" applyFill="1" applyBorder="1" applyAlignment="1">
      <alignment horizontal="left" vertical="center"/>
    </xf>
    <xf numFmtId="0" fontId="10" fillId="10" borderId="102" xfId="2" applyFont="1" applyFill="1" applyBorder="1" applyAlignment="1">
      <alignment horizontal="left" vertical="center"/>
    </xf>
    <xf numFmtId="0" fontId="7" fillId="10" borderId="229" xfId="2" applyFont="1" applyFill="1" applyBorder="1" applyAlignment="1">
      <alignment horizontal="left"/>
    </xf>
    <xf numFmtId="164" fontId="10" fillId="12" borderId="230" xfId="2" applyNumberFormat="1" applyFont="1" applyFill="1" applyBorder="1" applyAlignment="1">
      <alignment horizontal="left"/>
    </xf>
    <xf numFmtId="0" fontId="10" fillId="10" borderId="232" xfId="2" applyFont="1" applyFill="1" applyBorder="1" applyAlignment="1">
      <alignment horizontal="left" vertical="center"/>
    </xf>
    <xf numFmtId="164" fontId="10" fillId="12" borderId="233" xfId="2" applyNumberFormat="1" applyFont="1" applyFill="1" applyBorder="1" applyAlignment="1">
      <alignment horizontal="left"/>
    </xf>
    <xf numFmtId="164" fontId="10" fillId="12" borderId="231" xfId="2" applyNumberFormat="1" applyFont="1" applyFill="1" applyBorder="1" applyAlignment="1">
      <alignment horizontal="left"/>
    </xf>
    <xf numFmtId="164" fontId="10" fillId="12" borderId="234" xfId="2" applyNumberFormat="1" applyFont="1" applyFill="1" applyBorder="1" applyAlignment="1">
      <alignment horizontal="left"/>
    </xf>
    <xf numFmtId="164" fontId="10" fillId="12" borderId="235" xfId="2" applyNumberFormat="1" applyFont="1" applyFill="1" applyBorder="1" applyAlignment="1">
      <alignment horizontal="left"/>
    </xf>
    <xf numFmtId="164" fontId="10" fillId="12" borderId="236" xfId="2" applyNumberFormat="1" applyFont="1" applyFill="1" applyBorder="1" applyAlignment="1">
      <alignment horizontal="left"/>
    </xf>
    <xf numFmtId="0" fontId="10" fillId="10" borderId="237" xfId="2" applyFont="1" applyFill="1" applyBorder="1" applyAlignment="1">
      <alignment horizontal="left" vertical="center"/>
    </xf>
    <xf numFmtId="0" fontId="10" fillId="10" borderId="238" xfId="2" applyFont="1" applyFill="1" applyBorder="1" applyAlignment="1">
      <alignment horizontal="left" vertical="center"/>
    </xf>
    <xf numFmtId="164" fontId="10" fillId="12" borderId="239" xfId="2" applyNumberFormat="1" applyFont="1" applyFill="1" applyBorder="1" applyAlignment="1">
      <alignment horizontal="left"/>
    </xf>
    <xf numFmtId="164" fontId="10" fillId="12" borderId="240" xfId="2" applyNumberFormat="1" applyFont="1" applyFill="1" applyBorder="1" applyAlignment="1">
      <alignment horizontal="left"/>
    </xf>
    <xf numFmtId="0" fontId="7" fillId="10" borderId="241" xfId="2" applyFont="1" applyFill="1" applyBorder="1" applyAlignment="1">
      <alignment horizontal="left" wrapText="1"/>
    </xf>
    <xf numFmtId="0" fontId="7" fillId="10" borderId="242" xfId="2" applyFont="1" applyFill="1" applyBorder="1" applyAlignment="1">
      <alignment horizontal="left" wrapText="1"/>
    </xf>
    <xf numFmtId="0" fontId="7" fillId="10" borderId="241" xfId="2" applyFont="1" applyFill="1" applyBorder="1" applyAlignment="1">
      <alignment horizontal="left"/>
    </xf>
    <xf numFmtId="4" fontId="10" fillId="13" borderId="228" xfId="2" applyNumberFormat="1" applyFont="1" applyFill="1" applyBorder="1" applyAlignment="1">
      <alignment horizontal="left"/>
    </xf>
    <xf numFmtId="4" fontId="10" fillId="13" borderId="224" xfId="2" applyNumberFormat="1" applyFont="1" applyFill="1" applyBorder="1" applyAlignment="1">
      <alignment horizontal="left"/>
    </xf>
    <xf numFmtId="4" fontId="10" fillId="13" borderId="225" xfId="2" applyNumberFormat="1" applyFont="1" applyFill="1" applyBorder="1" applyAlignment="1">
      <alignment horizontal="left"/>
    </xf>
    <xf numFmtId="0" fontId="7" fillId="10" borderId="243" xfId="2" applyFont="1" applyFill="1" applyBorder="1" applyAlignment="1">
      <alignment horizontal="left"/>
    </xf>
    <xf numFmtId="4" fontId="10" fillId="13" borderId="35" xfId="2" applyNumberFormat="1" applyFont="1" applyFill="1" applyBorder="1" applyAlignment="1">
      <alignment horizontal="left"/>
    </xf>
    <xf numFmtId="4" fontId="10" fillId="13" borderId="244" xfId="2" applyNumberFormat="1" applyFont="1" applyFill="1" applyBorder="1" applyAlignment="1">
      <alignment horizontal="left"/>
    </xf>
    <xf numFmtId="0" fontId="7" fillId="10" borderId="101" xfId="2" applyFont="1" applyFill="1" applyBorder="1" applyAlignment="1">
      <alignment horizontal="left" vertical="top"/>
    </xf>
    <xf numFmtId="0" fontId="10" fillId="14" borderId="83" xfId="2" applyFont="1" applyFill="1" applyBorder="1" applyAlignment="1">
      <alignment horizontal="left"/>
    </xf>
    <xf numFmtId="3" fontId="7" fillId="14" borderId="245" xfId="2" applyNumberFormat="1" applyFont="1" applyFill="1" applyBorder="1" applyAlignment="1">
      <alignment horizontal="left"/>
    </xf>
    <xf numFmtId="3" fontId="7" fillId="14" borderId="246" xfId="2" applyNumberFormat="1" applyFont="1" applyFill="1" applyBorder="1" applyAlignment="1">
      <alignment horizontal="left"/>
    </xf>
    <xf numFmtId="3" fontId="7" fillId="14" borderId="247" xfId="2" applyNumberFormat="1" applyFont="1" applyFill="1" applyBorder="1" applyAlignment="1">
      <alignment horizontal="left"/>
    </xf>
    <xf numFmtId="4" fontId="18" fillId="15" borderId="228" xfId="4" applyNumberFormat="1" applyFont="1" applyBorder="1" applyAlignment="1">
      <alignment horizontal="left"/>
    </xf>
    <xf numFmtId="0" fontId="10" fillId="10" borderId="248" xfId="2" applyFont="1" applyFill="1" applyBorder="1" applyAlignment="1">
      <alignment horizontal="left" vertical="center"/>
    </xf>
    <xf numFmtId="0" fontId="7" fillId="10" borderId="232" xfId="2" applyFont="1" applyFill="1" applyBorder="1" applyAlignment="1">
      <alignment horizontal="left"/>
    </xf>
    <xf numFmtId="0" fontId="7" fillId="10" borderId="250" xfId="2" applyFont="1" applyFill="1" applyBorder="1" applyAlignment="1">
      <alignment horizontal="left"/>
    </xf>
    <xf numFmtId="4" fontId="18" fillId="15" borderId="240" xfId="4" applyNumberFormat="1" applyFont="1" applyBorder="1" applyAlignment="1">
      <alignment horizontal="left"/>
    </xf>
    <xf numFmtId="4" fontId="18" fillId="15" borderId="249" xfId="4" applyNumberFormat="1" applyFont="1" applyBorder="1" applyAlignment="1">
      <alignment horizontal="left"/>
    </xf>
    <xf numFmtId="4" fontId="18" fillId="15" borderId="251" xfId="4" applyNumberFormat="1" applyFont="1" applyBorder="1" applyAlignment="1">
      <alignment horizontal="left"/>
    </xf>
    <xf numFmtId="4" fontId="18" fillId="15" borderId="252" xfId="4" applyNumberFormat="1" applyFont="1" applyBorder="1" applyAlignment="1">
      <alignment horizontal="left"/>
    </xf>
    <xf numFmtId="4" fontId="18" fillId="15" borderId="253" xfId="4" applyNumberFormat="1" applyFont="1" applyBorder="1" applyAlignment="1">
      <alignment horizontal="left"/>
    </xf>
    <xf numFmtId="4" fontId="18" fillId="15" borderId="239" xfId="4" applyNumberFormat="1" applyFont="1" applyBorder="1" applyAlignment="1">
      <alignment horizontal="left"/>
    </xf>
    <xf numFmtId="4" fontId="18" fillId="15" borderId="255" xfId="4" applyNumberFormat="1" applyFont="1" applyBorder="1" applyAlignment="1">
      <alignment horizontal="left"/>
    </xf>
    <xf numFmtId="0" fontId="10" fillId="10" borderId="256" xfId="2" applyFont="1" applyFill="1" applyBorder="1" applyAlignment="1">
      <alignment horizontal="left"/>
    </xf>
    <xf numFmtId="0" fontId="10" fillId="10" borderId="257" xfId="2" applyFont="1" applyFill="1" applyBorder="1" applyAlignment="1">
      <alignment horizontal="left" vertical="center"/>
    </xf>
    <xf numFmtId="0" fontId="10" fillId="10" borderId="258" xfId="2" applyFont="1" applyFill="1" applyBorder="1" applyAlignment="1">
      <alignment horizontal="left" vertical="center"/>
    </xf>
    <xf numFmtId="0" fontId="10" fillId="10" borderId="260" xfId="2" applyFont="1" applyFill="1" applyBorder="1" applyAlignment="1">
      <alignment horizontal="left" vertical="center"/>
    </xf>
    <xf numFmtId="0" fontId="7" fillId="10" borderId="259" xfId="2" applyFont="1" applyFill="1" applyBorder="1" applyAlignment="1">
      <alignment horizontal="left"/>
    </xf>
    <xf numFmtId="4" fontId="18" fillId="15" borderId="261" xfId="4" applyNumberFormat="1" applyFont="1" applyBorder="1" applyAlignment="1">
      <alignment horizontal="left"/>
    </xf>
    <xf numFmtId="0" fontId="10" fillId="10" borderId="187" xfId="2" applyFont="1" applyFill="1" applyBorder="1" applyAlignment="1">
      <alignment horizontal="left" vertical="center"/>
    </xf>
    <xf numFmtId="4" fontId="18" fillId="15" borderId="254" xfId="4" applyNumberFormat="1" applyFont="1" applyBorder="1" applyAlignment="1">
      <alignment horizontal="left"/>
    </xf>
    <xf numFmtId="0" fontId="15" fillId="10" borderId="118" xfId="2" applyFont="1" applyFill="1" applyBorder="1" applyAlignment="1">
      <alignment horizontal="left" vertical="top" wrapText="1"/>
    </xf>
    <xf numFmtId="0" fontId="1" fillId="10" borderId="222" xfId="0" applyFont="1" applyFill="1" applyBorder="1" applyAlignment="1">
      <alignment horizontal="left" vertical="top" wrapText="1"/>
    </xf>
    <xf numFmtId="4" fontId="10" fillId="11" borderId="96" xfId="2" applyNumberFormat="1" applyFont="1" applyFill="1" applyBorder="1" applyAlignment="1">
      <alignment horizontal="left" vertical="center"/>
    </xf>
    <xf numFmtId="4" fontId="10" fillId="11" borderId="97" xfId="2" applyNumberFormat="1" applyFont="1" applyFill="1" applyBorder="1" applyAlignment="1">
      <alignment horizontal="left" vertical="center"/>
    </xf>
    <xf numFmtId="4" fontId="10" fillId="11" borderId="98" xfId="2" applyNumberFormat="1" applyFont="1" applyFill="1" applyBorder="1" applyAlignment="1">
      <alignment horizontal="left" vertical="center"/>
    </xf>
    <xf numFmtId="4" fontId="10" fillId="11" borderId="99" xfId="2" applyNumberFormat="1" applyFont="1" applyFill="1" applyBorder="1" applyAlignment="1">
      <alignment horizontal="left" vertical="center"/>
    </xf>
    <xf numFmtId="4" fontId="10" fillId="11" borderId="100" xfId="2" applyNumberFormat="1" applyFont="1" applyFill="1" applyBorder="1" applyAlignment="1">
      <alignment horizontal="left" vertical="center"/>
    </xf>
    <xf numFmtId="4" fontId="10" fillId="3" borderId="96" xfId="2" applyNumberFormat="1" applyFont="1" applyFill="1" applyBorder="1" applyAlignment="1">
      <alignment horizontal="left" vertical="center"/>
    </xf>
    <xf numFmtId="4" fontId="10" fillId="3" borderId="97" xfId="2" applyNumberFormat="1" applyFont="1" applyFill="1" applyBorder="1" applyAlignment="1">
      <alignment horizontal="left" vertical="center"/>
    </xf>
    <xf numFmtId="4" fontId="10" fillId="3" borderId="98" xfId="2" applyNumberFormat="1" applyFont="1" applyFill="1" applyBorder="1" applyAlignment="1">
      <alignment horizontal="left" vertical="center"/>
    </xf>
    <xf numFmtId="4" fontId="10" fillId="3" borderId="99" xfId="2" applyNumberFormat="1" applyFont="1" applyFill="1" applyBorder="1" applyAlignment="1">
      <alignment horizontal="left" vertical="center"/>
    </xf>
    <xf numFmtId="4" fontId="10" fillId="3" borderId="100" xfId="2" applyNumberFormat="1" applyFont="1" applyFill="1" applyBorder="1" applyAlignment="1">
      <alignment horizontal="left" vertical="center"/>
    </xf>
    <xf numFmtId="4" fontId="10" fillId="3" borderId="105" xfId="2" applyNumberFormat="1" applyFont="1" applyFill="1" applyBorder="1" applyAlignment="1">
      <alignment horizontal="left" vertical="center"/>
    </xf>
    <xf numFmtId="4" fontId="10" fillId="3" borderId="106" xfId="2" applyNumberFormat="1" applyFont="1" applyFill="1" applyBorder="1" applyAlignment="1">
      <alignment horizontal="left" vertical="center"/>
    </xf>
    <xf numFmtId="4" fontId="10" fillId="3" borderId="107" xfId="2" applyNumberFormat="1" applyFont="1" applyFill="1" applyBorder="1" applyAlignment="1">
      <alignment horizontal="left" vertical="center"/>
    </xf>
    <xf numFmtId="4" fontId="10" fillId="3" borderId="108" xfId="2" applyNumberFormat="1" applyFont="1" applyFill="1" applyBorder="1" applyAlignment="1">
      <alignment horizontal="left" vertical="center"/>
    </xf>
    <xf numFmtId="4" fontId="10" fillId="3" borderId="104" xfId="2" applyNumberFormat="1" applyFont="1" applyFill="1" applyBorder="1" applyAlignment="1">
      <alignment horizontal="left" vertical="center"/>
    </xf>
    <xf numFmtId="4" fontId="7" fillId="11" borderId="96" xfId="2" applyNumberFormat="1" applyFont="1" applyFill="1" applyBorder="1" applyAlignment="1">
      <alignment horizontal="left" vertical="center"/>
    </xf>
    <xf numFmtId="4" fontId="7" fillId="11" borderId="97" xfId="2" applyNumberFormat="1" applyFont="1" applyFill="1" applyBorder="1" applyAlignment="1">
      <alignment horizontal="left" vertical="center"/>
    </xf>
    <xf numFmtId="4" fontId="7" fillId="11" borderId="98" xfId="2" applyNumberFormat="1" applyFont="1" applyFill="1" applyBorder="1" applyAlignment="1">
      <alignment horizontal="left" vertical="center"/>
    </xf>
    <xf numFmtId="4" fontId="7" fillId="11" borderId="99" xfId="2" applyNumberFormat="1" applyFont="1" applyFill="1" applyBorder="1" applyAlignment="1">
      <alignment horizontal="left" vertical="center"/>
    </xf>
    <xf numFmtId="4" fontId="7" fillId="11" borderId="100" xfId="2" applyNumberFormat="1" applyFont="1" applyFill="1" applyBorder="1" applyAlignment="1">
      <alignment horizontal="left" vertical="center"/>
    </xf>
    <xf numFmtId="4" fontId="10" fillId="11" borderId="96" xfId="2" applyNumberFormat="1" applyFont="1" applyFill="1" applyBorder="1" applyAlignment="1">
      <alignment horizontal="left" vertical="center" wrapText="1"/>
    </xf>
    <xf numFmtId="4" fontId="10" fillId="11" borderId="97" xfId="2" applyNumberFormat="1" applyFont="1" applyFill="1" applyBorder="1" applyAlignment="1">
      <alignment horizontal="left" vertical="center" wrapText="1"/>
    </xf>
    <xf numFmtId="4" fontId="10" fillId="11" borderId="98" xfId="2" applyNumberFormat="1" applyFont="1" applyFill="1" applyBorder="1" applyAlignment="1">
      <alignment horizontal="left" vertical="center" wrapText="1"/>
    </xf>
    <xf numFmtId="4" fontId="10" fillId="11" borderId="99" xfId="2" applyNumberFormat="1" applyFont="1" applyFill="1" applyBorder="1" applyAlignment="1">
      <alignment horizontal="left" vertical="center" wrapText="1"/>
    </xf>
    <xf numFmtId="4" fontId="10" fillId="11" borderId="100" xfId="2" applyNumberFormat="1" applyFont="1" applyFill="1" applyBorder="1" applyAlignment="1">
      <alignment horizontal="left" vertical="center" wrapText="1"/>
    </xf>
    <xf numFmtId="4" fontId="10" fillId="3" borderId="96" xfId="2" applyNumberFormat="1" applyFont="1" applyFill="1" applyBorder="1" applyAlignment="1">
      <alignment horizontal="left" vertical="top"/>
    </xf>
    <xf numFmtId="4" fontId="10" fillId="3" borderId="97" xfId="2" applyNumberFormat="1" applyFont="1" applyFill="1" applyBorder="1" applyAlignment="1">
      <alignment horizontal="left" vertical="top"/>
    </xf>
    <xf numFmtId="4" fontId="10" fillId="3" borderId="98" xfId="2" applyNumberFormat="1" applyFont="1" applyFill="1" applyBorder="1" applyAlignment="1">
      <alignment horizontal="left" vertical="top"/>
    </xf>
    <xf numFmtId="4" fontId="10" fillId="3" borderId="99" xfId="2" applyNumberFormat="1" applyFont="1" applyFill="1" applyBorder="1" applyAlignment="1">
      <alignment horizontal="left" vertical="top"/>
    </xf>
    <xf numFmtId="4" fontId="10" fillId="3" borderId="100" xfId="2" applyNumberFormat="1" applyFont="1" applyFill="1" applyBorder="1" applyAlignment="1">
      <alignment horizontal="left" vertical="top"/>
    </xf>
    <xf numFmtId="4" fontId="10" fillId="3" borderId="45" xfId="2" applyNumberFormat="1" applyFont="1" applyFill="1" applyBorder="1" applyAlignment="1">
      <alignment horizontal="left" vertical="center"/>
    </xf>
    <xf numFmtId="4" fontId="10" fillId="3" borderId="46" xfId="2" applyNumberFormat="1" applyFont="1" applyFill="1" applyBorder="1" applyAlignment="1">
      <alignment horizontal="left" vertical="center"/>
    </xf>
    <xf numFmtId="4" fontId="10" fillId="3" borderId="47" xfId="2" applyNumberFormat="1" applyFont="1" applyFill="1" applyBorder="1" applyAlignment="1">
      <alignment horizontal="left" vertical="center"/>
    </xf>
    <xf numFmtId="4" fontId="10" fillId="3" borderId="48" xfId="2" applyNumberFormat="1" applyFont="1" applyFill="1" applyBorder="1" applyAlignment="1">
      <alignment horizontal="left" vertical="center"/>
    </xf>
    <xf numFmtId="4" fontId="10" fillId="3" borderId="44" xfId="2" applyNumberFormat="1" applyFont="1" applyFill="1" applyBorder="1" applyAlignment="1">
      <alignment horizontal="left" vertical="center"/>
    </xf>
    <xf numFmtId="0" fontId="10" fillId="2" borderId="259" xfId="2" applyFont="1" applyFill="1" applyBorder="1" applyAlignment="1" applyProtection="1">
      <alignment horizontal="left" vertical="top" wrapText="1"/>
      <protection locked="0"/>
    </xf>
    <xf numFmtId="0" fontId="7" fillId="2" borderId="124" xfId="2" applyFont="1" applyFill="1" applyBorder="1" applyAlignment="1" applyProtection="1">
      <alignment horizontal="left" vertical="top"/>
      <protection locked="0"/>
    </xf>
    <xf numFmtId="0" fontId="7" fillId="11" borderId="101" xfId="2" applyFont="1" applyFill="1" applyBorder="1" applyAlignment="1">
      <alignment horizontal="left" vertical="top" wrapText="1"/>
    </xf>
    <xf numFmtId="0" fontId="7" fillId="11" borderId="101" xfId="2" applyFont="1" applyFill="1" applyBorder="1" applyAlignment="1">
      <alignment horizontal="left" wrapText="1"/>
    </xf>
    <xf numFmtId="0" fontId="10" fillId="10" borderId="13" xfId="2" applyFont="1" applyFill="1" applyBorder="1" applyAlignment="1">
      <alignment horizontal="left" vertical="center"/>
    </xf>
    <xf numFmtId="0" fontId="10" fillId="10" borderId="14" xfId="2" applyFont="1" applyFill="1" applyBorder="1" applyAlignment="1">
      <alignment horizontal="left" vertical="center"/>
    </xf>
    <xf numFmtId="0" fontId="10" fillId="10" borderId="15" xfId="2" applyFont="1" applyFill="1" applyBorder="1" applyAlignment="1">
      <alignment horizontal="left" vertical="center"/>
    </xf>
    <xf numFmtId="0" fontId="10" fillId="10" borderId="132" xfId="2" applyFont="1" applyFill="1" applyBorder="1" applyAlignment="1">
      <alignment horizontal="left" vertical="center"/>
    </xf>
    <xf numFmtId="0" fontId="10" fillId="10" borderId="133" xfId="2" applyFont="1" applyFill="1" applyBorder="1" applyAlignment="1">
      <alignment horizontal="left" vertical="center"/>
    </xf>
    <xf numFmtId="0" fontId="10" fillId="10" borderId="134" xfId="2" applyFont="1" applyFill="1" applyBorder="1" applyAlignment="1">
      <alignment horizontal="left" vertical="center"/>
    </xf>
    <xf numFmtId="0" fontId="10" fillId="10" borderId="20" xfId="2" applyFont="1" applyFill="1" applyBorder="1" applyAlignment="1">
      <alignment horizontal="left" vertical="center"/>
    </xf>
    <xf numFmtId="0" fontId="10" fillId="10" borderId="3" xfId="2" applyFont="1" applyFill="1" applyBorder="1" applyAlignment="1">
      <alignment horizontal="left" vertical="center"/>
    </xf>
    <xf numFmtId="0" fontId="7" fillId="10" borderId="118" xfId="2" applyFont="1" applyFill="1" applyBorder="1" applyAlignment="1">
      <alignment horizontal="left" wrapText="1"/>
    </xf>
    <xf numFmtId="0" fontId="7" fillId="10" borderId="102" xfId="2" applyFont="1" applyFill="1" applyBorder="1" applyAlignment="1">
      <alignment horizontal="left" wrapText="1"/>
    </xf>
    <xf numFmtId="0" fontId="10" fillId="10" borderId="116" xfId="2" applyFont="1" applyFill="1" applyBorder="1" applyAlignment="1">
      <alignment horizontal="left" vertical="center"/>
    </xf>
    <xf numFmtId="0" fontId="10" fillId="10" borderId="117" xfId="2" applyFont="1" applyFill="1" applyBorder="1" applyAlignment="1">
      <alignment horizontal="left" vertical="center"/>
    </xf>
    <xf numFmtId="0" fontId="10" fillId="10" borderId="118" xfId="2" applyFont="1" applyFill="1" applyBorder="1" applyAlignment="1">
      <alignment horizontal="left" wrapText="1"/>
    </xf>
    <xf numFmtId="0" fontId="10" fillId="10" borderId="102" xfId="2" applyFont="1" applyFill="1" applyBorder="1" applyAlignment="1">
      <alignment horizontal="left" wrapText="1"/>
    </xf>
    <xf numFmtId="0" fontId="7" fillId="10" borderId="118" xfId="2" applyFont="1" applyFill="1" applyBorder="1" applyAlignment="1">
      <alignment horizontal="left" vertical="center" wrapText="1"/>
    </xf>
    <xf numFmtId="0" fontId="7" fillId="10" borderId="102" xfId="2" applyFont="1" applyFill="1" applyBorder="1" applyAlignment="1">
      <alignment horizontal="left" vertical="center" wrapText="1"/>
    </xf>
    <xf numFmtId="0" fontId="10" fillId="10" borderId="16" xfId="2" applyFont="1" applyFill="1" applyBorder="1" applyAlignment="1">
      <alignment horizontal="left" vertical="center"/>
    </xf>
    <xf numFmtId="0" fontId="10" fillId="10" borderId="17" xfId="2" applyFont="1" applyFill="1" applyBorder="1" applyAlignment="1">
      <alignment horizontal="left" vertical="center"/>
    </xf>
    <xf numFmtId="0" fontId="10" fillId="10" borderId="18" xfId="2" applyFont="1" applyFill="1" applyBorder="1" applyAlignment="1">
      <alignment horizontal="left" vertical="center"/>
    </xf>
    <xf numFmtId="0" fontId="10" fillId="10" borderId="19" xfId="2" applyFont="1" applyFill="1" applyBorder="1" applyAlignment="1">
      <alignment horizontal="left" vertical="center"/>
    </xf>
    <xf numFmtId="0" fontId="10" fillId="14" borderId="186" xfId="2" applyFont="1" applyFill="1" applyBorder="1" applyAlignment="1">
      <alignment horizontal="left"/>
    </xf>
    <xf numFmtId="0" fontId="10" fillId="14" borderId="181" xfId="2" applyFont="1" applyFill="1" applyBorder="1" applyAlignment="1">
      <alignment horizontal="left"/>
    </xf>
    <xf numFmtId="0" fontId="10" fillId="14" borderId="210" xfId="2" applyFont="1" applyFill="1" applyBorder="1" applyAlignment="1">
      <alignment horizontal="left"/>
    </xf>
    <xf numFmtId="0" fontId="10" fillId="10" borderId="158" xfId="2" applyFont="1" applyFill="1" applyBorder="1" applyAlignment="1">
      <alignment horizontal="left" vertical="center"/>
    </xf>
    <xf numFmtId="0" fontId="15" fillId="10" borderId="181" xfId="2" applyFont="1" applyFill="1" applyBorder="1" applyAlignment="1">
      <alignment horizontal="left" wrapText="1"/>
    </xf>
    <xf numFmtId="4" fontId="10" fillId="3" borderId="97" xfId="2" applyNumberFormat="1" applyFont="1" applyFill="1" applyBorder="1" applyAlignment="1" applyProtection="1">
      <alignment horizontal="left" vertical="center"/>
      <protection locked="0"/>
    </xf>
    <xf numFmtId="4" fontId="10" fillId="3" borderId="98" xfId="2" applyNumberFormat="1" applyFont="1" applyFill="1" applyBorder="1" applyAlignment="1" applyProtection="1">
      <alignment horizontal="left" vertical="center"/>
      <protection locked="0"/>
    </xf>
    <xf numFmtId="4" fontId="10" fillId="3" borderId="99" xfId="2" applyNumberFormat="1" applyFont="1" applyFill="1" applyBorder="1" applyAlignment="1" applyProtection="1">
      <alignment horizontal="left" vertical="center"/>
      <protection locked="0"/>
    </xf>
    <xf numFmtId="4" fontId="10" fillId="3" borderId="100" xfId="2" applyNumberFormat="1" applyFont="1" applyFill="1" applyBorder="1" applyAlignment="1" applyProtection="1">
      <alignment horizontal="left" vertical="center"/>
      <protection locked="0"/>
    </xf>
  </cellXfs>
  <cellStyles count="5">
    <cellStyle name="60% — akcent 1" xfId="4" builtinId="32"/>
    <cellStyle name="Dziesiętny" xfId="1" builtinId="3"/>
    <cellStyle name="Normalny" xfId="0" builtinId="0"/>
    <cellStyle name="Normalny 2" xfId="2" xr:uid="{5B2C726A-C95D-4F98-8031-983C7CB16A36}"/>
    <cellStyle name="Procentowy 2" xfId="3" xr:uid="{3C866A0A-D4A8-41FE-A63B-E5A41B30C7A9}"/>
  </cellStyles>
  <dxfs count="37"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textRotation="0" wrapTex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charset val="238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charset val="238"/>
        <scheme val="none"/>
      </font>
      <fill>
        <patternFill patternType="solid">
          <fgColor indexed="64"/>
          <bgColor theme="4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fill>
        <patternFill patternType="solid">
          <fgColor indexed="64"/>
          <bgColor theme="0"/>
        </patternFill>
      </fill>
      <alignment textRotation="0" wrapText="1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fill>
        <patternFill patternType="solid">
          <fgColor rgb="FF000000"/>
          <bgColor rgb="FFFFFFFF"/>
        </patternFill>
      </fill>
      <alignment textRotation="0" wrapText="1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fill>
        <patternFill patternType="solid">
          <fgColor indexed="64"/>
          <bgColor theme="4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charset val="238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charset val="238"/>
        <scheme val="none"/>
      </font>
      <fill>
        <patternFill patternType="solid">
          <fgColor indexed="64"/>
          <bgColor theme="4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charset val="238"/>
        <scheme val="none"/>
      </font>
    </dxf>
    <dxf>
      <border diagonalUp="0" diagonalDown="0">
        <left/>
        <right style="thin">
          <color indexed="64"/>
        </right>
        <top/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charset val="238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charset val="238"/>
        <scheme val="none"/>
      </font>
      <fill>
        <patternFill patternType="solid">
          <fgColor indexed="64"/>
          <bgColor theme="4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4" tint="0.79998168889431442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4" tint="0.79998168889431442"/>
        </patternFill>
      </fill>
      <alignment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family val="2"/>
        <charset val="238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CCE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9FBDEA-7FE1-4410-8B7C-4CE2BA7A0564}" name="Tabela1" displayName="Tabela1" ref="A1:A5" totalsRowShown="0" headerRowDxfId="36" dataDxfId="35">
  <tableColumns count="1">
    <tableColumn id="1" xr3:uid="{1F3C38A0-9068-41C9-B472-67A8167E30B2}" name="Instrukcja" dataDxfId="3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74CFCC7-9184-4B7D-8A40-C71B25D680F2}" name="Tabela9" displayName="Tabela9" ref="A1:A4" totalsRowShown="0" headerRowDxfId="33" dataDxfId="32" tableBorderDxfId="31" headerRowCellStyle="Normalny 2">
  <tableColumns count="1">
    <tableColumn id="1" xr3:uid="{D06DA634-AA20-48C9-A83E-3F0182C0A4C2}" name="Założenia do przedstawionych w sprawozdaniu finansowym danych i prognoz" dataDxfId="3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E085AC-CDA9-4CED-AEC3-2D9C110645C0}" name="Tabela473" displayName="Tabela473" ref="A1:D10" totalsRowShown="0" headerRowDxfId="29" dataDxfId="27" headerRowBorderDxfId="28" tableBorderDxfId="26" totalsRowBorderDxfId="25">
  <tableColumns count="4">
    <tableColumn id="1" xr3:uid="{2838047B-3E14-44C4-B35F-7F861FB1A195}" name="Dane finansowe wnioskodawcy w PLN" dataDxfId="24"/>
    <tableColumn id="2" xr3:uid="{A63BBAAD-83F2-4A6D-BE6F-C2CF9B29B9D9}" name="2022 r." dataDxfId="23" dataCellStyle="Dziesiętny"/>
    <tableColumn id="3" xr3:uid="{7CA13A09-A8B2-4A8A-8336-4E58A83FD710}" name="2021 r." dataDxfId="22" dataCellStyle="Dziesiętny"/>
    <tableColumn id="4" xr3:uid="{6C48E901-A11B-443D-86A9-BF2D5EE7A8A2}" name="2020 r." dataDxfId="21" dataCellStyle="Dziesiętn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2704944-3597-4E32-9A7B-B3C07E71232A}" name="Tabela36" displayName="Tabela36" ref="A1:A3" totalsRowShown="0" headerRowDxfId="20" dataDxfId="18" headerRowBorderDxfId="19" tableBorderDxfId="17" totalsRowBorderDxfId="16">
  <tableColumns count="1">
    <tableColumn id="1" xr3:uid="{99C1BE7E-AEF2-4388-B35A-3D34E494FF88}" name="Dane finansowe podmiotu powiązanego w PLN" dataDxfId="1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7A85E41-7C6C-44D3-AEF0-C7C5074F982C}" name="Tabela47" displayName="Tabela47" ref="A4:D13" totalsRowShown="0" headerRowDxfId="14" dataDxfId="12" headerRowBorderDxfId="13" tableBorderDxfId="11" totalsRowBorderDxfId="10">
  <tableColumns count="4">
    <tableColumn id="1" xr3:uid="{A0311998-A6BB-464E-857B-6CC917BA9B0A}" name="Dane finansowe" dataDxfId="9"/>
    <tableColumn id="2" xr3:uid="{D8A29E18-6DEB-471C-876A-A8DBA30AF64F}" name="2022 r." dataDxfId="8" dataCellStyle="Dziesiętny"/>
    <tableColumn id="3" xr3:uid="{7BFA2E85-C9F4-4A2D-8B92-5F5343791AF3}" name="2021 r." dataDxfId="7" dataCellStyle="Dziesiętny"/>
    <tableColumn id="4" xr3:uid="{FF1595A4-C6A8-4F60-843F-861CE7D5EADD}" name="2020 r." dataDxfId="6" dataCellStyle="Dziesiętn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C70D0-5904-4735-ABBB-2F83044801BE}">
  <sheetPr>
    <pageSetUpPr fitToPage="1"/>
  </sheetPr>
  <dimension ref="A1:A16"/>
  <sheetViews>
    <sheetView tabSelected="1" zoomScaleNormal="100" workbookViewId="0">
      <selection activeCell="A4" sqref="A4"/>
    </sheetView>
  </sheetViews>
  <sheetFormatPr defaultColWidth="0" defaultRowHeight="14.25" zeroHeight="1" x14ac:dyDescent="0.2"/>
  <cols>
    <col min="1" max="1" width="101.85546875" style="2" customWidth="1"/>
    <col min="2" max="16384" width="9.140625" style="2" hidden="1"/>
  </cols>
  <sheetData>
    <row r="1" spans="1:1" ht="21" customHeight="1" x14ac:dyDescent="0.2">
      <c r="A1" s="636" t="s">
        <v>324</v>
      </c>
    </row>
    <row r="2" spans="1:1" ht="30" x14ac:dyDescent="0.2">
      <c r="A2" s="730" t="s">
        <v>326</v>
      </c>
    </row>
    <row r="3" spans="1:1" ht="35.25" customHeight="1" x14ac:dyDescent="0.2">
      <c r="A3" s="634" t="s">
        <v>10</v>
      </c>
    </row>
    <row r="4" spans="1:1" ht="180" x14ac:dyDescent="0.2">
      <c r="A4" s="634" t="s">
        <v>322</v>
      </c>
    </row>
    <row r="5" spans="1:1" ht="148.5" customHeight="1" x14ac:dyDescent="0.2">
      <c r="A5" s="635" t="s">
        <v>323</v>
      </c>
    </row>
    <row r="6" spans="1:1" x14ac:dyDescent="0.2">
      <c r="A6" s="1"/>
    </row>
    <row r="7" spans="1:1" hidden="1" x14ac:dyDescent="0.2">
      <c r="A7" s="1"/>
    </row>
    <row r="8" spans="1:1" hidden="1" x14ac:dyDescent="0.2">
      <c r="A8" s="1"/>
    </row>
    <row r="9" spans="1:1" hidden="1" x14ac:dyDescent="0.2">
      <c r="A9" s="1"/>
    </row>
    <row r="10" spans="1:1" hidden="1" x14ac:dyDescent="0.2">
      <c r="A10" s="1"/>
    </row>
    <row r="11" spans="1:1" hidden="1" x14ac:dyDescent="0.2">
      <c r="A11" s="1"/>
    </row>
    <row r="12" spans="1:1" ht="17.25" hidden="1" customHeight="1" x14ac:dyDescent="0.2">
      <c r="A12" s="1"/>
    </row>
    <row r="13" spans="1:1" ht="19.5" hidden="1" customHeight="1" x14ac:dyDescent="0.2">
      <c r="A13" s="1"/>
    </row>
    <row r="14" spans="1:1" ht="25.5" hidden="1" customHeight="1" x14ac:dyDescent="0.2">
      <c r="A14" s="1"/>
    </row>
    <row r="15" spans="1:1" ht="15" hidden="1" customHeight="1" x14ac:dyDescent="0.2">
      <c r="A15" s="1"/>
    </row>
    <row r="16" spans="1:1" ht="25.5" hidden="1" customHeight="1" x14ac:dyDescent="0.2">
      <c r="A16" s="1"/>
    </row>
  </sheetData>
  <sheetProtection algorithmName="SHA-512" hashValue="Z/xUw+4NOT1Xlf+kOf24OzOLSN4v2E4eyd4hVNdttlBc0XB5/SfGABej49KAEDo/VmHHvloRgdm7MaGA/4hjEQ==" saltValue="U3up9XlqoScW0MuB1SrFzg==" spinCount="100000" sheet="1" objects="1" scenarios="1"/>
  <pageMargins left="0.7" right="0.7" top="0.75" bottom="0.97916666666666663" header="0.3" footer="0.3"/>
  <pageSetup paperSize="9" fitToHeight="0" orientation="landscape" verticalDpi="0" r:id="rId1"/>
  <headerFooter>
    <oddHeader>&amp;R&amp;"Arial,Normalny"&amp;12Załacznik I.2 do Regulaminu wyboru projektów</oddHeader>
    <oddFooter>&amp;C&amp;G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C6179-A5A0-4593-94C8-422BBC3C99A0}">
  <sheetPr>
    <pageSetUpPr fitToPage="1"/>
  </sheetPr>
  <dimension ref="A1:P4"/>
  <sheetViews>
    <sheetView zoomScaleNormal="100" zoomScaleSheetLayoutView="100" zoomScalePageLayoutView="90" workbookViewId="0"/>
  </sheetViews>
  <sheetFormatPr defaultColWidth="0" defaultRowHeight="14.25" customHeight="1" x14ac:dyDescent="0.2"/>
  <cols>
    <col min="1" max="1" width="148.5703125" style="630" customWidth="1"/>
    <col min="2" max="3" width="0" style="630" hidden="1" customWidth="1"/>
    <col min="4" max="16" width="0" style="630" hidden="1"/>
    <col min="17" max="16383" width="9.140625" style="630" hidden="1"/>
    <col min="16384" max="16384" width="9.140625" style="630" hidden="1" customWidth="1"/>
  </cols>
  <sheetData>
    <row r="1" spans="1:3" s="632" customFormat="1" ht="28.5" customHeight="1" x14ac:dyDescent="0.25">
      <c r="A1" s="228" t="s">
        <v>318</v>
      </c>
      <c r="B1" s="631"/>
      <c r="C1" s="631"/>
    </row>
    <row r="2" spans="1:3" ht="15.75" x14ac:dyDescent="0.2">
      <c r="A2" s="766" t="s">
        <v>325</v>
      </c>
      <c r="B2" s="633"/>
      <c r="C2" s="633"/>
    </row>
    <row r="3" spans="1:3" ht="238.5" customHeight="1" x14ac:dyDescent="0.2">
      <c r="A3" s="634" t="s">
        <v>315</v>
      </c>
      <c r="B3" s="633"/>
      <c r="C3" s="633"/>
    </row>
    <row r="4" spans="1:3" s="637" customFormat="1" ht="218.25" customHeight="1" x14ac:dyDescent="0.2">
      <c r="A4" s="767"/>
    </row>
  </sheetData>
  <sheetProtection algorithmName="SHA-512" hashValue="jaYrYmfXkg4n+nIM1so93mWf/9CvLcf+/kenNRykmFPqjzSAyNXdBgr1hd/+Bg6dDXt289jr7ZGmqQA3xrWgJQ==" saltValue="N6S5wpEEOusgcEGRnqasNQ==" spinCount="100000" sheet="1" formatRows="0" insertRows="0"/>
  <pageMargins left="0.7" right="1.0821759259259258" top="0.75" bottom="0.75" header="0.3" footer="0.3"/>
  <pageSetup paperSize="9" scale="84" fitToHeight="0" orientation="landscape" verticalDpi="0" r:id="rId1"/>
  <headerFooter>
    <oddFooter>&amp;C&amp;G&amp;R&amp;"Arial,Normalny"&amp;12&amp;P</odd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67D4A-A3A6-4A55-A861-910F10BA544E}">
  <sheetPr>
    <pageSetUpPr fitToPage="1"/>
  </sheetPr>
  <dimension ref="A1:V1048576"/>
  <sheetViews>
    <sheetView topLeftCell="A226" zoomScale="80" zoomScaleNormal="80" workbookViewId="0">
      <selection activeCell="H247" sqref="H247"/>
    </sheetView>
  </sheetViews>
  <sheetFormatPr defaultColWidth="9.140625" defaultRowHeight="15" zeroHeight="1" x14ac:dyDescent="0.2"/>
  <cols>
    <col min="1" max="3" width="4.140625" style="9" customWidth="1"/>
    <col min="4" max="4" width="27.42578125" style="9" customWidth="1"/>
    <col min="5" max="5" width="13.42578125" style="9" customWidth="1"/>
    <col min="6" max="6" width="28.5703125" style="9" customWidth="1"/>
    <col min="7" max="7" width="16.5703125" style="9" customWidth="1"/>
    <col min="8" max="8" width="16.28515625" style="9" customWidth="1"/>
    <col min="9" max="9" width="15.85546875" style="9" customWidth="1"/>
    <col min="10" max="10" width="18.85546875" style="9" customWidth="1"/>
    <col min="11" max="11" width="16.140625" style="9" customWidth="1"/>
    <col min="12" max="12" width="16.42578125" style="9" customWidth="1"/>
    <col min="13" max="13" width="16.5703125" style="9" customWidth="1"/>
    <col min="14" max="14" width="17" style="9" customWidth="1"/>
    <col min="15" max="15" width="16.7109375" style="9" customWidth="1"/>
    <col min="16" max="16" width="17" style="9" customWidth="1"/>
    <col min="17" max="17" width="16" style="9" customWidth="1"/>
    <col min="18" max="18" width="16.42578125" style="9" customWidth="1"/>
    <col min="19" max="19" width="17" style="9" customWidth="1"/>
    <col min="20" max="20" width="17.42578125" style="9" customWidth="1"/>
    <col min="21" max="21" width="9.140625" style="230" customWidth="1"/>
    <col min="22" max="22" width="50.28515625" style="230" customWidth="1"/>
    <col min="23" max="24" width="9.140625" style="9" customWidth="1"/>
    <col min="25" max="25" width="32.85546875" style="9" customWidth="1"/>
    <col min="26" max="26" width="23.42578125" style="9" customWidth="1"/>
    <col min="27" max="27" width="26" style="9" customWidth="1"/>
    <col min="28" max="28" width="15.42578125" style="9" customWidth="1"/>
    <col min="29" max="29" width="31.7109375" style="9" customWidth="1"/>
    <col min="30" max="16384" width="9.140625" style="9"/>
  </cols>
  <sheetData>
    <row r="1" spans="1:22" s="228" customFormat="1" ht="39" customHeight="1" thickBot="1" x14ac:dyDescent="0.3">
      <c r="A1" s="228" t="s">
        <v>12</v>
      </c>
      <c r="U1" s="418"/>
      <c r="V1" s="418"/>
    </row>
    <row r="2" spans="1:22" s="237" customFormat="1" ht="12.75" customHeight="1" x14ac:dyDescent="0.2">
      <c r="G2" s="770" t="s">
        <v>13</v>
      </c>
      <c r="H2" s="771"/>
      <c r="I2" s="771"/>
      <c r="J2" s="771"/>
      <c r="K2" s="772"/>
      <c r="L2" s="786" t="s">
        <v>14</v>
      </c>
      <c r="M2" s="787"/>
      <c r="N2" s="788"/>
      <c r="O2" s="789"/>
      <c r="P2" s="776" t="s">
        <v>15</v>
      </c>
      <c r="Q2" s="777"/>
      <c r="R2" s="777"/>
      <c r="S2" s="777"/>
      <c r="T2" s="777"/>
    </row>
    <row r="3" spans="1:22" s="238" customFormat="1" ht="15.75" x14ac:dyDescent="0.25">
      <c r="E3" s="246"/>
      <c r="F3" s="613" t="s">
        <v>16</v>
      </c>
      <c r="G3" s="12"/>
      <c r="H3" s="13"/>
      <c r="I3" s="13"/>
      <c r="J3" s="13"/>
      <c r="K3" s="14"/>
      <c r="L3" s="15"/>
      <c r="M3" s="15"/>
      <c r="N3" s="15"/>
      <c r="O3" s="15"/>
      <c r="P3" s="243" t="str">
        <f>IF(L3="","",MAX(L3:O3)+1)</f>
        <v/>
      </c>
      <c r="Q3" s="244" t="str">
        <f>IF(P3="","",P3+1)</f>
        <v/>
      </c>
      <c r="R3" s="245" t="str">
        <f>IF(Q3="","",Q3+1)</f>
        <v/>
      </c>
      <c r="S3" s="245" t="str">
        <f t="shared" ref="S3:T3" si="0">IF(R3="","",R3+1)</f>
        <v/>
      </c>
      <c r="T3" s="245" t="str">
        <f t="shared" si="0"/>
        <v/>
      </c>
      <c r="U3" s="237"/>
    </row>
    <row r="4" spans="1:22" s="238" customFormat="1" ht="144" customHeight="1" thickBot="1" x14ac:dyDescent="0.25">
      <c r="A4" s="239"/>
      <c r="B4" s="239"/>
      <c r="C4" s="239"/>
      <c r="D4" s="240" t="s">
        <v>301</v>
      </c>
      <c r="E4" s="240"/>
      <c r="F4" s="240"/>
      <c r="G4" s="233" t="s">
        <v>302</v>
      </c>
      <c r="H4" s="234" t="s">
        <v>303</v>
      </c>
      <c r="I4" s="234" t="s">
        <v>304</v>
      </c>
      <c r="J4" s="234" t="s">
        <v>305</v>
      </c>
      <c r="K4" s="241" t="s">
        <v>17</v>
      </c>
      <c r="L4" s="242" t="s">
        <v>18</v>
      </c>
      <c r="M4" s="234" t="s">
        <v>19</v>
      </c>
      <c r="N4" s="232" t="s">
        <v>20</v>
      </c>
      <c r="O4" s="232" t="s">
        <v>21</v>
      </c>
      <c r="P4" s="233" t="s">
        <v>22</v>
      </c>
      <c r="Q4" s="234" t="s">
        <v>23</v>
      </c>
      <c r="R4" s="235" t="s">
        <v>24</v>
      </c>
      <c r="S4" s="236" t="s">
        <v>25</v>
      </c>
      <c r="T4" s="236" t="s">
        <v>26</v>
      </c>
      <c r="U4" s="237"/>
    </row>
    <row r="5" spans="1:22" s="278" customFormat="1" ht="17.25" thickTop="1" thickBot="1" x14ac:dyDescent="0.3">
      <c r="A5" s="270" t="s">
        <v>27</v>
      </c>
      <c r="B5" s="271"/>
      <c r="C5" s="271"/>
      <c r="D5" s="271"/>
      <c r="E5" s="271"/>
      <c r="F5" s="271"/>
      <c r="G5" s="272">
        <f>SUM(G6,G11,G20,G23,G38)</f>
        <v>0</v>
      </c>
      <c r="H5" s="273">
        <f>SUM(H6,H11,H20,H23,H38)</f>
        <v>0</v>
      </c>
      <c r="I5" s="273">
        <f>SUM(I6,I11,I20,I23,I38)</f>
        <v>0</v>
      </c>
      <c r="J5" s="273">
        <f t="shared" ref="J5:T5" si="1">SUM(J6,J11,J20,J23,J38)</f>
        <v>0</v>
      </c>
      <c r="K5" s="274">
        <f t="shared" si="1"/>
        <v>0</v>
      </c>
      <c r="L5" s="275">
        <f t="shared" si="1"/>
        <v>0</v>
      </c>
      <c r="M5" s="276">
        <f>SUM(M6,M11,M20,M23,M38)</f>
        <v>0</v>
      </c>
      <c r="N5" s="276">
        <f t="shared" si="1"/>
        <v>0</v>
      </c>
      <c r="O5" s="277">
        <f t="shared" si="1"/>
        <v>0</v>
      </c>
      <c r="P5" s="272">
        <f t="shared" si="1"/>
        <v>0</v>
      </c>
      <c r="Q5" s="273">
        <f t="shared" si="1"/>
        <v>0</v>
      </c>
      <c r="R5" s="274">
        <f t="shared" si="1"/>
        <v>0</v>
      </c>
      <c r="S5" s="274">
        <f t="shared" si="1"/>
        <v>0</v>
      </c>
      <c r="T5" s="274">
        <f t="shared" si="1"/>
        <v>0</v>
      </c>
      <c r="U5" s="237"/>
      <c r="V5" s="246"/>
    </row>
    <row r="6" spans="1:22" s="230" customFormat="1" ht="16.5" thickTop="1" x14ac:dyDescent="0.25">
      <c r="A6" s="267"/>
      <c r="B6" s="265" t="s">
        <v>28</v>
      </c>
      <c r="C6" s="266"/>
      <c r="D6" s="266"/>
      <c r="E6" s="266"/>
      <c r="F6" s="266"/>
      <c r="G6" s="251">
        <f>SUM(G7:G10)</f>
        <v>0</v>
      </c>
      <c r="H6" s="252">
        <f>SUM(H7:H10)</f>
        <v>0</v>
      </c>
      <c r="I6" s="252">
        <f>SUM(I7:I10)</f>
        <v>0</v>
      </c>
      <c r="J6" s="252">
        <f t="shared" ref="J6:T6" si="2">SUM(J7:J10)</f>
        <v>0</v>
      </c>
      <c r="K6" s="253">
        <f t="shared" si="2"/>
        <v>0</v>
      </c>
      <c r="L6" s="254">
        <f t="shared" si="2"/>
        <v>0</v>
      </c>
      <c r="M6" s="255">
        <f t="shared" si="2"/>
        <v>0</v>
      </c>
      <c r="N6" s="255">
        <f t="shared" si="2"/>
        <v>0</v>
      </c>
      <c r="O6" s="256">
        <f t="shared" si="2"/>
        <v>0</v>
      </c>
      <c r="P6" s="251">
        <f t="shared" si="2"/>
        <v>0</v>
      </c>
      <c r="Q6" s="252">
        <f t="shared" si="2"/>
        <v>0</v>
      </c>
      <c r="R6" s="253">
        <f t="shared" si="2"/>
        <v>0</v>
      </c>
      <c r="S6" s="253">
        <f t="shared" si="2"/>
        <v>0</v>
      </c>
      <c r="T6" s="253">
        <f t="shared" si="2"/>
        <v>0</v>
      </c>
      <c r="U6" s="237"/>
      <c r="V6" s="237"/>
    </row>
    <row r="7" spans="1:22" x14ac:dyDescent="0.2">
      <c r="A7" s="237"/>
      <c r="B7" s="237"/>
      <c r="C7" s="268" t="s">
        <v>29</v>
      </c>
      <c r="D7" s="268"/>
      <c r="E7" s="268"/>
      <c r="F7" s="268"/>
      <c r="G7" s="16"/>
      <c r="H7" s="17"/>
      <c r="I7" s="17"/>
      <c r="J7" s="17"/>
      <c r="K7" s="18"/>
      <c r="L7" s="19"/>
      <c r="M7" s="20"/>
      <c r="N7" s="21"/>
      <c r="O7" s="21"/>
      <c r="P7" s="16"/>
      <c r="Q7" s="17"/>
      <c r="R7" s="18"/>
      <c r="S7" s="18"/>
      <c r="T7" s="18"/>
      <c r="U7" s="237"/>
      <c r="V7" s="237"/>
    </row>
    <row r="8" spans="1:22" x14ac:dyDescent="0.2">
      <c r="A8" s="237"/>
      <c r="B8" s="237"/>
      <c r="C8" s="268" t="s">
        <v>30</v>
      </c>
      <c r="D8" s="268"/>
      <c r="E8" s="268"/>
      <c r="F8" s="268"/>
      <c r="G8" s="16"/>
      <c r="H8" s="17"/>
      <c r="I8" s="17"/>
      <c r="J8" s="17"/>
      <c r="K8" s="18"/>
      <c r="L8" s="19"/>
      <c r="M8" s="20"/>
      <c r="N8" s="21"/>
      <c r="O8" s="21"/>
      <c r="P8" s="16"/>
      <c r="Q8" s="17"/>
      <c r="R8" s="18"/>
      <c r="S8" s="18"/>
      <c r="T8" s="18"/>
      <c r="U8" s="237"/>
      <c r="V8" s="237"/>
    </row>
    <row r="9" spans="1:22" x14ac:dyDescent="0.2">
      <c r="A9" s="237"/>
      <c r="B9" s="237"/>
      <c r="C9" s="268" t="s">
        <v>31</v>
      </c>
      <c r="D9" s="268"/>
      <c r="E9" s="268"/>
      <c r="F9" s="268"/>
      <c r="G9" s="16"/>
      <c r="H9" s="17"/>
      <c r="I9" s="17"/>
      <c r="J9" s="17"/>
      <c r="K9" s="18"/>
      <c r="L9" s="19"/>
      <c r="M9" s="20"/>
      <c r="N9" s="21"/>
      <c r="O9" s="21"/>
      <c r="P9" s="16"/>
      <c r="Q9" s="17"/>
      <c r="R9" s="18"/>
      <c r="S9" s="18"/>
      <c r="T9" s="18"/>
      <c r="U9" s="237"/>
      <c r="V9" s="237"/>
    </row>
    <row r="10" spans="1:22" x14ac:dyDescent="0.2">
      <c r="A10" s="237"/>
      <c r="B10" s="237"/>
      <c r="C10" s="268" t="s">
        <v>32</v>
      </c>
      <c r="D10" s="268"/>
      <c r="E10" s="268"/>
      <c r="F10" s="268"/>
      <c r="G10" s="16"/>
      <c r="H10" s="17"/>
      <c r="I10" s="17"/>
      <c r="J10" s="17"/>
      <c r="K10" s="18"/>
      <c r="L10" s="19"/>
      <c r="M10" s="20"/>
      <c r="N10" s="21"/>
      <c r="O10" s="21"/>
      <c r="P10" s="16"/>
      <c r="Q10" s="17"/>
      <c r="R10" s="18"/>
      <c r="S10" s="18"/>
      <c r="T10" s="18"/>
      <c r="U10" s="237"/>
      <c r="V10" s="237"/>
    </row>
    <row r="11" spans="1:22" s="231" customFormat="1" ht="15.75" x14ac:dyDescent="0.25">
      <c r="A11" s="246"/>
      <c r="B11" s="249" t="s">
        <v>33</v>
      </c>
      <c r="C11" s="250"/>
      <c r="D11" s="250"/>
      <c r="E11" s="250"/>
      <c r="F11" s="250"/>
      <c r="G11" s="251">
        <f>SUM(G12,G18:G19)</f>
        <v>0</v>
      </c>
      <c r="H11" s="252">
        <f>SUM(H12,H18:H19)</f>
        <v>0</v>
      </c>
      <c r="I11" s="252">
        <f>SUM(I12,I18:I19)</f>
        <v>0</v>
      </c>
      <c r="J11" s="252">
        <f t="shared" ref="J11:T11" si="3">SUM(J12,J18:J19)</f>
        <v>0</v>
      </c>
      <c r="K11" s="253">
        <f t="shared" si="3"/>
        <v>0</v>
      </c>
      <c r="L11" s="254">
        <f t="shared" si="3"/>
        <v>0</v>
      </c>
      <c r="M11" s="255">
        <f t="shared" si="3"/>
        <v>0</v>
      </c>
      <c r="N11" s="255">
        <f t="shared" si="3"/>
        <v>0</v>
      </c>
      <c r="O11" s="256">
        <f t="shared" si="3"/>
        <v>0</v>
      </c>
      <c r="P11" s="251">
        <f t="shared" si="3"/>
        <v>0</v>
      </c>
      <c r="Q11" s="252">
        <f t="shared" si="3"/>
        <v>0</v>
      </c>
      <c r="R11" s="253">
        <f t="shared" si="3"/>
        <v>0</v>
      </c>
      <c r="S11" s="253">
        <f t="shared" si="3"/>
        <v>0</v>
      </c>
      <c r="T11" s="253">
        <f t="shared" si="3"/>
        <v>0</v>
      </c>
      <c r="U11" s="237"/>
      <c r="V11" s="246"/>
    </row>
    <row r="12" spans="1:22" s="230" customFormat="1" x14ac:dyDescent="0.2">
      <c r="A12" s="237"/>
      <c r="C12" s="257" t="s">
        <v>34</v>
      </c>
      <c r="D12" s="257"/>
      <c r="E12" s="257"/>
      <c r="F12" s="257"/>
      <c r="G12" s="258">
        <f>SUM(G13:G17)</f>
        <v>0</v>
      </c>
      <c r="H12" s="259">
        <f>SUM(H13:H17)</f>
        <v>0</v>
      </c>
      <c r="I12" s="259">
        <f>SUM(I13:I17)</f>
        <v>0</v>
      </c>
      <c r="J12" s="259">
        <f t="shared" ref="J12:T12" si="4">SUM(J13:J17)</f>
        <v>0</v>
      </c>
      <c r="K12" s="260">
        <f t="shared" si="4"/>
        <v>0</v>
      </c>
      <c r="L12" s="261">
        <f t="shared" si="4"/>
        <v>0</v>
      </c>
      <c r="M12" s="262">
        <f t="shared" si="4"/>
        <v>0</v>
      </c>
      <c r="N12" s="262">
        <f t="shared" si="4"/>
        <v>0</v>
      </c>
      <c r="O12" s="263">
        <f t="shared" si="4"/>
        <v>0</v>
      </c>
      <c r="P12" s="258">
        <f t="shared" si="4"/>
        <v>0</v>
      </c>
      <c r="Q12" s="259">
        <f t="shared" si="4"/>
        <v>0</v>
      </c>
      <c r="R12" s="260">
        <f t="shared" si="4"/>
        <v>0</v>
      </c>
      <c r="S12" s="260">
        <f t="shared" si="4"/>
        <v>0</v>
      </c>
      <c r="T12" s="260">
        <f t="shared" si="4"/>
        <v>0</v>
      </c>
      <c r="U12" s="237"/>
      <c r="V12" s="237"/>
    </row>
    <row r="13" spans="1:22" x14ac:dyDescent="0.2">
      <c r="A13" s="237"/>
      <c r="B13" s="237"/>
      <c r="C13" s="237"/>
      <c r="D13" s="268" t="s">
        <v>35</v>
      </c>
      <c r="E13" s="268"/>
      <c r="F13" s="268"/>
      <c r="G13" s="16"/>
      <c r="H13" s="17"/>
      <c r="I13" s="17"/>
      <c r="J13" s="17"/>
      <c r="K13" s="18"/>
      <c r="L13" s="19"/>
      <c r="M13" s="20"/>
      <c r="N13" s="21"/>
      <c r="O13" s="21"/>
      <c r="P13" s="16"/>
      <c r="Q13" s="17"/>
      <c r="R13" s="18"/>
      <c r="S13" s="18"/>
      <c r="T13" s="18"/>
      <c r="U13" s="237"/>
      <c r="V13" s="237"/>
    </row>
    <row r="14" spans="1:22" x14ac:dyDescent="0.2">
      <c r="A14" s="237"/>
      <c r="B14" s="237"/>
      <c r="C14" s="237"/>
      <c r="D14" s="268" t="s">
        <v>36</v>
      </c>
      <c r="E14" s="268"/>
      <c r="F14" s="268"/>
      <c r="G14" s="16"/>
      <c r="H14" s="17"/>
      <c r="I14" s="17"/>
      <c r="J14" s="17"/>
      <c r="K14" s="18"/>
      <c r="L14" s="19"/>
      <c r="M14" s="20"/>
      <c r="N14" s="21"/>
      <c r="O14" s="21"/>
      <c r="P14" s="16"/>
      <c r="Q14" s="17"/>
      <c r="R14" s="18"/>
      <c r="S14" s="18"/>
      <c r="T14" s="18"/>
      <c r="U14" s="237"/>
      <c r="V14" s="237"/>
    </row>
    <row r="15" spans="1:22" x14ac:dyDescent="0.2">
      <c r="A15" s="237"/>
      <c r="B15" s="237"/>
      <c r="C15" s="237"/>
      <c r="D15" s="268" t="s">
        <v>37</v>
      </c>
      <c r="E15" s="268"/>
      <c r="F15" s="268"/>
      <c r="G15" s="16"/>
      <c r="H15" s="17"/>
      <c r="I15" s="17"/>
      <c r="J15" s="17"/>
      <c r="K15" s="18"/>
      <c r="L15" s="19"/>
      <c r="M15" s="20"/>
      <c r="N15" s="21"/>
      <c r="O15" s="21"/>
      <c r="P15" s="16"/>
      <c r="Q15" s="17"/>
      <c r="R15" s="18"/>
      <c r="S15" s="18"/>
      <c r="T15" s="18"/>
      <c r="U15" s="237"/>
      <c r="V15" s="237"/>
    </row>
    <row r="16" spans="1:22" x14ac:dyDescent="0.2">
      <c r="A16" s="237"/>
      <c r="B16" s="237"/>
      <c r="C16" s="237"/>
      <c r="D16" s="268" t="s">
        <v>38</v>
      </c>
      <c r="E16" s="268"/>
      <c r="F16" s="268"/>
      <c r="G16" s="16"/>
      <c r="H16" s="17"/>
      <c r="I16" s="17"/>
      <c r="J16" s="17"/>
      <c r="K16" s="18"/>
      <c r="L16" s="19"/>
      <c r="M16" s="20"/>
      <c r="N16" s="21"/>
      <c r="O16" s="21"/>
      <c r="P16" s="16"/>
      <c r="Q16" s="17"/>
      <c r="R16" s="18"/>
      <c r="S16" s="18"/>
      <c r="T16" s="18"/>
      <c r="U16" s="237"/>
      <c r="V16" s="237"/>
    </row>
    <row r="17" spans="1:22" x14ac:dyDescent="0.2">
      <c r="A17" s="237"/>
      <c r="B17" s="237"/>
      <c r="C17" s="237"/>
      <c r="D17" s="268" t="s">
        <v>39</v>
      </c>
      <c r="E17" s="268"/>
      <c r="F17" s="268"/>
      <c r="G17" s="16"/>
      <c r="H17" s="17"/>
      <c r="I17" s="17"/>
      <c r="J17" s="17"/>
      <c r="K17" s="18"/>
      <c r="L17" s="19"/>
      <c r="M17" s="20"/>
      <c r="N17" s="21"/>
      <c r="O17" s="21"/>
      <c r="P17" s="16"/>
      <c r="Q17" s="17"/>
      <c r="R17" s="18"/>
      <c r="S17" s="18"/>
      <c r="T17" s="18"/>
      <c r="U17" s="237"/>
      <c r="V17" s="237"/>
    </row>
    <row r="18" spans="1:22" x14ac:dyDescent="0.2">
      <c r="A18" s="237"/>
      <c r="B18" s="237"/>
      <c r="C18" s="257" t="s">
        <v>40</v>
      </c>
      <c r="D18" s="257"/>
      <c r="E18" s="257"/>
      <c r="F18" s="257"/>
      <c r="G18" s="16"/>
      <c r="H18" s="17"/>
      <c r="I18" s="17"/>
      <c r="J18" s="17"/>
      <c r="K18" s="18"/>
      <c r="L18" s="19"/>
      <c r="M18" s="20"/>
      <c r="N18" s="21"/>
      <c r="O18" s="21"/>
      <c r="P18" s="16"/>
      <c r="Q18" s="17"/>
      <c r="R18" s="18"/>
      <c r="S18" s="18"/>
      <c r="T18" s="18"/>
      <c r="U18" s="237"/>
      <c r="V18" s="237"/>
    </row>
    <row r="19" spans="1:22" x14ac:dyDescent="0.2">
      <c r="A19" s="237"/>
      <c r="B19" s="237"/>
      <c r="C19" s="257" t="s">
        <v>41</v>
      </c>
      <c r="D19" s="257"/>
      <c r="E19" s="257"/>
      <c r="F19" s="257"/>
      <c r="G19" s="16"/>
      <c r="H19" s="17"/>
      <c r="I19" s="17"/>
      <c r="J19" s="17"/>
      <c r="K19" s="18"/>
      <c r="L19" s="19"/>
      <c r="M19" s="20"/>
      <c r="N19" s="21"/>
      <c r="O19" s="21"/>
      <c r="P19" s="16"/>
      <c r="Q19" s="17"/>
      <c r="R19" s="18"/>
      <c r="S19" s="18"/>
      <c r="T19" s="18"/>
      <c r="U19" s="237"/>
      <c r="V19" s="237"/>
    </row>
    <row r="20" spans="1:22" s="11" customFormat="1" ht="15.75" x14ac:dyDescent="0.25">
      <c r="A20" s="246"/>
      <c r="B20" s="279" t="s">
        <v>42</v>
      </c>
      <c r="C20" s="280"/>
      <c r="D20" s="280"/>
      <c r="E20" s="280"/>
      <c r="F20" s="280"/>
      <c r="G20" s="283">
        <f>SUM(G21:G22)</f>
        <v>0</v>
      </c>
      <c r="H20" s="284">
        <f>SUM(H21:H22)</f>
        <v>0</v>
      </c>
      <c r="I20" s="284">
        <f>SUM(I21:I22)</f>
        <v>0</v>
      </c>
      <c r="J20" s="284">
        <f t="shared" ref="J20:T20" si="5">SUM(J21:J22)</f>
        <v>0</v>
      </c>
      <c r="K20" s="285">
        <f t="shared" si="5"/>
        <v>0</v>
      </c>
      <c r="L20" s="286">
        <f t="shared" si="5"/>
        <v>0</v>
      </c>
      <c r="M20" s="287">
        <f t="shared" si="5"/>
        <v>0</v>
      </c>
      <c r="N20" s="287">
        <f t="shared" si="5"/>
        <v>0</v>
      </c>
      <c r="O20" s="288">
        <f t="shared" si="5"/>
        <v>0</v>
      </c>
      <c r="P20" s="283">
        <f t="shared" si="5"/>
        <v>0</v>
      </c>
      <c r="Q20" s="284">
        <f t="shared" si="5"/>
        <v>0</v>
      </c>
      <c r="R20" s="285">
        <f t="shared" si="5"/>
        <v>0</v>
      </c>
      <c r="S20" s="285">
        <f t="shared" si="5"/>
        <v>0</v>
      </c>
      <c r="T20" s="285">
        <f t="shared" si="5"/>
        <v>0</v>
      </c>
      <c r="U20" s="237"/>
      <c r="V20" s="246"/>
    </row>
    <row r="21" spans="1:22" x14ac:dyDescent="0.2">
      <c r="A21" s="237"/>
      <c r="B21" s="237"/>
      <c r="C21" s="281" t="s">
        <v>43</v>
      </c>
      <c r="D21" s="281"/>
      <c r="E21" s="281"/>
      <c r="F21" s="281"/>
      <c r="G21" s="22"/>
      <c r="H21" s="23"/>
      <c r="I21" s="23"/>
      <c r="J21" s="23"/>
      <c r="K21" s="24"/>
      <c r="L21" s="25"/>
      <c r="M21" s="26"/>
      <c r="N21" s="27"/>
      <c r="O21" s="27"/>
      <c r="P21" s="22"/>
      <c r="Q21" s="23"/>
      <c r="R21" s="24"/>
      <c r="S21" s="24"/>
      <c r="T21" s="24"/>
      <c r="U21" s="237"/>
      <c r="V21" s="237"/>
    </row>
    <row r="22" spans="1:22" x14ac:dyDescent="0.2">
      <c r="A22" s="237"/>
      <c r="B22" s="237"/>
      <c r="C22" s="282" t="s">
        <v>44</v>
      </c>
      <c r="D22" s="282"/>
      <c r="E22" s="282"/>
      <c r="F22" s="282"/>
      <c r="G22" s="16"/>
      <c r="H22" s="17"/>
      <c r="I22" s="17"/>
      <c r="J22" s="17"/>
      <c r="K22" s="18"/>
      <c r="L22" s="19"/>
      <c r="M22" s="20"/>
      <c r="N22" s="21"/>
      <c r="O22" s="21"/>
      <c r="P22" s="16"/>
      <c r="Q22" s="17"/>
      <c r="R22" s="18"/>
      <c r="S22" s="18"/>
      <c r="T22" s="18"/>
      <c r="U22" s="237"/>
      <c r="V22" s="237"/>
    </row>
    <row r="23" spans="1:22" ht="15.75" x14ac:dyDescent="0.25">
      <c r="A23" s="237"/>
      <c r="B23" s="279" t="s">
        <v>45</v>
      </c>
      <c r="C23" s="282"/>
      <c r="D23" s="282"/>
      <c r="E23" s="282"/>
      <c r="F23" s="282"/>
      <c r="G23" s="283">
        <f>SUM(G24:G26,G37)</f>
        <v>0</v>
      </c>
      <c r="H23" s="284">
        <f>SUM(H24:H26,H37)</f>
        <v>0</v>
      </c>
      <c r="I23" s="284">
        <f>SUM(I24:I26,I37)</f>
        <v>0</v>
      </c>
      <c r="J23" s="284">
        <f t="shared" ref="J23:T23" si="6">SUM(J24:J26,J37)</f>
        <v>0</v>
      </c>
      <c r="K23" s="285">
        <f t="shared" si="6"/>
        <v>0</v>
      </c>
      <c r="L23" s="286">
        <f t="shared" si="6"/>
        <v>0</v>
      </c>
      <c r="M23" s="287">
        <f t="shared" si="6"/>
        <v>0</v>
      </c>
      <c r="N23" s="287">
        <f t="shared" si="6"/>
        <v>0</v>
      </c>
      <c r="O23" s="288">
        <f t="shared" si="6"/>
        <v>0</v>
      </c>
      <c r="P23" s="283">
        <f t="shared" si="6"/>
        <v>0</v>
      </c>
      <c r="Q23" s="284">
        <f t="shared" si="6"/>
        <v>0</v>
      </c>
      <c r="R23" s="285">
        <f t="shared" si="6"/>
        <v>0</v>
      </c>
      <c r="S23" s="285">
        <f t="shared" si="6"/>
        <v>0</v>
      </c>
      <c r="T23" s="285">
        <f t="shared" si="6"/>
        <v>0</v>
      </c>
      <c r="U23" s="237"/>
      <c r="V23" s="237"/>
    </row>
    <row r="24" spans="1:22" x14ac:dyDescent="0.2">
      <c r="A24" s="237"/>
      <c r="B24" s="237"/>
      <c r="C24" s="281" t="s">
        <v>46</v>
      </c>
      <c r="D24" s="281"/>
      <c r="E24" s="281"/>
      <c r="F24" s="281"/>
      <c r="G24" s="22"/>
      <c r="H24" s="23"/>
      <c r="I24" s="23"/>
      <c r="J24" s="23"/>
      <c r="K24" s="24"/>
      <c r="L24" s="25"/>
      <c r="M24" s="26"/>
      <c r="N24" s="27"/>
      <c r="O24" s="27"/>
      <c r="P24" s="22"/>
      <c r="Q24" s="23"/>
      <c r="R24" s="24"/>
      <c r="S24" s="24"/>
      <c r="T24" s="24"/>
      <c r="U24" s="237"/>
      <c r="V24" s="237"/>
    </row>
    <row r="25" spans="1:22" x14ac:dyDescent="0.2">
      <c r="A25" s="237"/>
      <c r="B25" s="237"/>
      <c r="C25" s="281" t="s">
        <v>47</v>
      </c>
      <c r="D25" s="281"/>
      <c r="E25" s="281"/>
      <c r="F25" s="281"/>
      <c r="G25" s="22"/>
      <c r="H25" s="23"/>
      <c r="I25" s="23"/>
      <c r="J25" s="23"/>
      <c r="K25" s="24"/>
      <c r="L25" s="25"/>
      <c r="M25" s="26"/>
      <c r="N25" s="27"/>
      <c r="O25" s="27"/>
      <c r="P25" s="22"/>
      <c r="Q25" s="23"/>
      <c r="R25" s="24"/>
      <c r="S25" s="24"/>
      <c r="T25" s="24"/>
      <c r="U25" s="237"/>
      <c r="V25" s="237"/>
    </row>
    <row r="26" spans="1:22" x14ac:dyDescent="0.2">
      <c r="A26" s="237"/>
      <c r="B26" s="237"/>
      <c r="C26" s="281" t="s">
        <v>48</v>
      </c>
      <c r="D26" s="281"/>
      <c r="E26" s="281"/>
      <c r="F26" s="281"/>
      <c r="G26" s="289">
        <f>SUM(G27,G32)</f>
        <v>0</v>
      </c>
      <c r="H26" s="290">
        <f>SUM(H27,H32)</f>
        <v>0</v>
      </c>
      <c r="I26" s="290">
        <f>SUM(I27,I32)</f>
        <v>0</v>
      </c>
      <c r="J26" s="290">
        <f t="shared" ref="J26:T26" si="7">SUM(J27,J32)</f>
        <v>0</v>
      </c>
      <c r="K26" s="291">
        <f t="shared" si="7"/>
        <v>0</v>
      </c>
      <c r="L26" s="292">
        <f t="shared" si="7"/>
        <v>0</v>
      </c>
      <c r="M26" s="293">
        <f t="shared" si="7"/>
        <v>0</v>
      </c>
      <c r="N26" s="293">
        <f t="shared" si="7"/>
        <v>0</v>
      </c>
      <c r="O26" s="294">
        <f t="shared" si="7"/>
        <v>0</v>
      </c>
      <c r="P26" s="289">
        <f t="shared" si="7"/>
        <v>0</v>
      </c>
      <c r="Q26" s="290">
        <f t="shared" si="7"/>
        <v>0</v>
      </c>
      <c r="R26" s="291">
        <f t="shared" si="7"/>
        <v>0</v>
      </c>
      <c r="S26" s="291">
        <f t="shared" si="7"/>
        <v>0</v>
      </c>
      <c r="T26" s="291">
        <f t="shared" si="7"/>
        <v>0</v>
      </c>
      <c r="U26" s="237"/>
      <c r="V26" s="237"/>
    </row>
    <row r="27" spans="1:22" x14ac:dyDescent="0.2">
      <c r="A27" s="237"/>
      <c r="B27" s="237"/>
      <c r="C27" s="237"/>
      <c r="D27" s="282" t="s">
        <v>49</v>
      </c>
      <c r="E27" s="282"/>
      <c r="F27" s="282"/>
      <c r="G27" s="295">
        <f>SUM(G28:G31)</f>
        <v>0</v>
      </c>
      <c r="H27" s="296">
        <f>SUM(H28:H31)</f>
        <v>0</v>
      </c>
      <c r="I27" s="296">
        <f>SUM(I28:I31)</f>
        <v>0</v>
      </c>
      <c r="J27" s="296">
        <f t="shared" ref="J27:T27" si="8">SUM(J28:J31)</f>
        <v>0</v>
      </c>
      <c r="K27" s="297">
        <f t="shared" si="8"/>
        <v>0</v>
      </c>
      <c r="L27" s="298">
        <f t="shared" si="8"/>
        <v>0</v>
      </c>
      <c r="M27" s="299">
        <f t="shared" si="8"/>
        <v>0</v>
      </c>
      <c r="N27" s="299">
        <f t="shared" si="8"/>
        <v>0</v>
      </c>
      <c r="O27" s="300">
        <f t="shared" si="8"/>
        <v>0</v>
      </c>
      <c r="P27" s="295">
        <f t="shared" si="8"/>
        <v>0</v>
      </c>
      <c r="Q27" s="296">
        <f t="shared" si="8"/>
        <v>0</v>
      </c>
      <c r="R27" s="297">
        <f t="shared" si="8"/>
        <v>0</v>
      </c>
      <c r="S27" s="297">
        <f t="shared" si="8"/>
        <v>0</v>
      </c>
      <c r="T27" s="297">
        <f t="shared" si="8"/>
        <v>0</v>
      </c>
      <c r="U27" s="237"/>
      <c r="V27" s="237"/>
    </row>
    <row r="28" spans="1:22" x14ac:dyDescent="0.2">
      <c r="A28" s="237"/>
      <c r="B28" s="237"/>
      <c r="C28" s="237"/>
      <c r="D28" s="268" t="s">
        <v>50</v>
      </c>
      <c r="E28" s="268"/>
      <c r="F28" s="268"/>
      <c r="G28" s="16"/>
      <c r="H28" s="17"/>
      <c r="I28" s="17"/>
      <c r="J28" s="17"/>
      <c r="K28" s="18"/>
      <c r="L28" s="19"/>
      <c r="M28" s="20"/>
      <c r="N28" s="21"/>
      <c r="O28" s="21"/>
      <c r="P28" s="16"/>
      <c r="Q28" s="17"/>
      <c r="R28" s="18"/>
      <c r="S28" s="18"/>
      <c r="T28" s="18"/>
      <c r="U28" s="237"/>
      <c r="V28" s="237"/>
    </row>
    <row r="29" spans="1:22" x14ac:dyDescent="0.2">
      <c r="A29" s="237"/>
      <c r="B29" s="237"/>
      <c r="C29" s="237"/>
      <c r="D29" s="268" t="s">
        <v>51</v>
      </c>
      <c r="E29" s="268"/>
      <c r="F29" s="268"/>
      <c r="G29" s="16"/>
      <c r="H29" s="17"/>
      <c r="I29" s="17"/>
      <c r="J29" s="17"/>
      <c r="K29" s="18"/>
      <c r="L29" s="19"/>
      <c r="M29" s="20"/>
      <c r="N29" s="21"/>
      <c r="O29" s="21"/>
      <c r="P29" s="16"/>
      <c r="Q29" s="17"/>
      <c r="R29" s="18"/>
      <c r="S29" s="18"/>
      <c r="T29" s="18"/>
      <c r="U29" s="237"/>
      <c r="V29" s="237"/>
    </row>
    <row r="30" spans="1:22" x14ac:dyDescent="0.2">
      <c r="A30" s="237"/>
      <c r="B30" s="237"/>
      <c r="C30" s="237"/>
      <c r="D30" s="268" t="s">
        <v>52</v>
      </c>
      <c r="E30" s="268"/>
      <c r="F30" s="268"/>
      <c r="G30" s="16"/>
      <c r="H30" s="17"/>
      <c r="I30" s="17"/>
      <c r="J30" s="17"/>
      <c r="K30" s="18"/>
      <c r="L30" s="19"/>
      <c r="M30" s="20"/>
      <c r="N30" s="21"/>
      <c r="O30" s="21"/>
      <c r="P30" s="16"/>
      <c r="Q30" s="17"/>
      <c r="R30" s="18"/>
      <c r="S30" s="18"/>
      <c r="T30" s="18"/>
      <c r="U30" s="237"/>
      <c r="V30" s="237"/>
    </row>
    <row r="31" spans="1:22" x14ac:dyDescent="0.2">
      <c r="A31" s="237"/>
      <c r="B31" s="237"/>
      <c r="C31" s="237"/>
      <c r="D31" s="268" t="s">
        <v>53</v>
      </c>
      <c r="E31" s="268"/>
      <c r="F31" s="268"/>
      <c r="G31" s="16"/>
      <c r="H31" s="17"/>
      <c r="I31" s="17"/>
      <c r="J31" s="17"/>
      <c r="K31" s="18"/>
      <c r="L31" s="19"/>
      <c r="M31" s="20"/>
      <c r="N31" s="21"/>
      <c r="O31" s="21"/>
      <c r="P31" s="16"/>
      <c r="Q31" s="17"/>
      <c r="R31" s="18"/>
      <c r="S31" s="18"/>
      <c r="T31" s="18"/>
      <c r="U31" s="237"/>
      <c r="V31" s="237"/>
    </row>
    <row r="32" spans="1:22" x14ac:dyDescent="0.2">
      <c r="A32" s="237"/>
      <c r="B32" s="237"/>
      <c r="C32" s="237"/>
      <c r="D32" s="282" t="s">
        <v>54</v>
      </c>
      <c r="E32" s="282"/>
      <c r="F32" s="282"/>
      <c r="G32" s="295">
        <f>SUM(G33:G36)</f>
        <v>0</v>
      </c>
      <c r="H32" s="296">
        <f>SUM(H33:H36)</f>
        <v>0</v>
      </c>
      <c r="I32" s="296">
        <f>SUM(I33:I36)</f>
        <v>0</v>
      </c>
      <c r="J32" s="296">
        <f t="shared" ref="J32:T32" si="9">SUM(J33:J36)</f>
        <v>0</v>
      </c>
      <c r="K32" s="297">
        <f t="shared" si="9"/>
        <v>0</v>
      </c>
      <c r="L32" s="298">
        <f t="shared" si="9"/>
        <v>0</v>
      </c>
      <c r="M32" s="299">
        <f t="shared" si="9"/>
        <v>0</v>
      </c>
      <c r="N32" s="299">
        <f t="shared" si="9"/>
        <v>0</v>
      </c>
      <c r="O32" s="300">
        <f t="shared" si="9"/>
        <v>0</v>
      </c>
      <c r="P32" s="295">
        <f t="shared" si="9"/>
        <v>0</v>
      </c>
      <c r="Q32" s="296">
        <f t="shared" si="9"/>
        <v>0</v>
      </c>
      <c r="R32" s="297">
        <f t="shared" si="9"/>
        <v>0</v>
      </c>
      <c r="S32" s="297">
        <f t="shared" si="9"/>
        <v>0</v>
      </c>
      <c r="T32" s="297">
        <f t="shared" si="9"/>
        <v>0</v>
      </c>
      <c r="U32" s="237"/>
      <c r="V32" s="237"/>
    </row>
    <row r="33" spans="1:22" x14ac:dyDescent="0.2">
      <c r="A33" s="237"/>
      <c r="B33" s="237"/>
      <c r="C33" s="237"/>
      <c r="D33" s="268" t="s">
        <v>50</v>
      </c>
      <c r="E33" s="268"/>
      <c r="F33" s="268"/>
      <c r="G33" s="16"/>
      <c r="H33" s="17"/>
      <c r="I33" s="17"/>
      <c r="J33" s="17"/>
      <c r="K33" s="18"/>
      <c r="L33" s="19"/>
      <c r="M33" s="20"/>
      <c r="N33" s="21"/>
      <c r="O33" s="21"/>
      <c r="P33" s="16"/>
      <c r="Q33" s="17"/>
      <c r="R33" s="18"/>
      <c r="S33" s="18"/>
      <c r="T33" s="18"/>
      <c r="U33" s="237"/>
      <c r="V33" s="237"/>
    </row>
    <row r="34" spans="1:22" x14ac:dyDescent="0.2">
      <c r="A34" s="237"/>
      <c r="B34" s="237"/>
      <c r="C34" s="237"/>
      <c r="D34" s="268" t="s">
        <v>51</v>
      </c>
      <c r="E34" s="268"/>
      <c r="F34" s="268"/>
      <c r="G34" s="16"/>
      <c r="H34" s="17"/>
      <c r="I34" s="17"/>
      <c r="J34" s="17"/>
      <c r="K34" s="18"/>
      <c r="L34" s="19"/>
      <c r="M34" s="20"/>
      <c r="N34" s="21"/>
      <c r="O34" s="21"/>
      <c r="P34" s="16"/>
      <c r="Q34" s="17"/>
      <c r="R34" s="18"/>
      <c r="S34" s="18"/>
      <c r="T34" s="18"/>
      <c r="U34" s="237"/>
      <c r="V34" s="237"/>
    </row>
    <row r="35" spans="1:22" x14ac:dyDescent="0.2">
      <c r="A35" s="237"/>
      <c r="B35" s="237"/>
      <c r="C35" s="237"/>
      <c r="D35" s="268" t="s">
        <v>52</v>
      </c>
      <c r="E35" s="268"/>
      <c r="F35" s="268"/>
      <c r="G35" s="16"/>
      <c r="H35" s="17"/>
      <c r="I35" s="17"/>
      <c r="J35" s="17"/>
      <c r="K35" s="18"/>
      <c r="L35" s="19"/>
      <c r="M35" s="20"/>
      <c r="N35" s="21"/>
      <c r="O35" s="21"/>
      <c r="P35" s="16"/>
      <c r="Q35" s="17"/>
      <c r="R35" s="18"/>
      <c r="S35" s="18"/>
      <c r="T35" s="18"/>
      <c r="U35" s="237"/>
      <c r="V35" s="237"/>
    </row>
    <row r="36" spans="1:22" x14ac:dyDescent="0.2">
      <c r="A36" s="237"/>
      <c r="B36" s="237"/>
      <c r="C36" s="237"/>
      <c r="D36" s="268" t="s">
        <v>53</v>
      </c>
      <c r="E36" s="268"/>
      <c r="F36" s="268"/>
      <c r="G36" s="16"/>
      <c r="H36" s="17"/>
      <c r="I36" s="17"/>
      <c r="J36" s="17"/>
      <c r="K36" s="18"/>
      <c r="L36" s="19"/>
      <c r="M36" s="20"/>
      <c r="N36" s="21"/>
      <c r="O36" s="21"/>
      <c r="P36" s="16"/>
      <c r="Q36" s="17"/>
      <c r="R36" s="18"/>
      <c r="S36" s="18"/>
      <c r="T36" s="18"/>
      <c r="U36" s="237"/>
      <c r="V36" s="237"/>
    </row>
    <row r="37" spans="1:22" x14ac:dyDescent="0.2">
      <c r="A37" s="237"/>
      <c r="B37" s="237"/>
      <c r="C37" s="281" t="s">
        <v>55</v>
      </c>
      <c r="D37" s="281"/>
      <c r="E37" s="281"/>
      <c r="F37" s="281"/>
      <c r="G37" s="22"/>
      <c r="H37" s="23"/>
      <c r="I37" s="23"/>
      <c r="J37" s="23"/>
      <c r="K37" s="24"/>
      <c r="L37" s="25"/>
      <c r="M37" s="26"/>
      <c r="N37" s="27"/>
      <c r="O37" s="27"/>
      <c r="P37" s="22"/>
      <c r="Q37" s="23"/>
      <c r="R37" s="24"/>
      <c r="S37" s="24"/>
      <c r="T37" s="24"/>
      <c r="U37" s="237"/>
      <c r="V37" s="237"/>
    </row>
    <row r="38" spans="1:22" ht="15.75" x14ac:dyDescent="0.25">
      <c r="A38" s="237"/>
      <c r="B38" s="279" t="s">
        <v>56</v>
      </c>
      <c r="C38" s="282"/>
      <c r="D38" s="282"/>
      <c r="E38" s="282"/>
      <c r="F38" s="282"/>
      <c r="G38" s="283">
        <f>SUM(G39:G40)</f>
        <v>0</v>
      </c>
      <c r="H38" s="284">
        <f>SUM(H39:H40)</f>
        <v>0</v>
      </c>
      <c r="I38" s="284">
        <f>SUM(I39:I40)</f>
        <v>0</v>
      </c>
      <c r="J38" s="284">
        <f t="shared" ref="J38:L38" si="10">SUM(J39:J40)</f>
        <v>0</v>
      </c>
      <c r="K38" s="285">
        <f t="shared" si="10"/>
        <v>0</v>
      </c>
      <c r="L38" s="286">
        <f t="shared" si="10"/>
        <v>0</v>
      </c>
      <c r="M38" s="287">
        <f>SUM(M39:M40)</f>
        <v>0</v>
      </c>
      <c r="N38" s="287">
        <f>SUM(N39:N40)</f>
        <v>0</v>
      </c>
      <c r="O38" s="288">
        <f t="shared" ref="O38:T38" si="11">SUM(O39:O40)</f>
        <v>0</v>
      </c>
      <c r="P38" s="283">
        <f t="shared" si="11"/>
        <v>0</v>
      </c>
      <c r="Q38" s="284">
        <f t="shared" si="11"/>
        <v>0</v>
      </c>
      <c r="R38" s="285">
        <f t="shared" si="11"/>
        <v>0</v>
      </c>
      <c r="S38" s="285">
        <f t="shared" si="11"/>
        <v>0</v>
      </c>
      <c r="T38" s="285">
        <f t="shared" si="11"/>
        <v>0</v>
      </c>
      <c r="U38" s="237"/>
      <c r="V38" s="237"/>
    </row>
    <row r="39" spans="1:22" x14ac:dyDescent="0.2">
      <c r="A39" s="237"/>
      <c r="B39" s="237"/>
      <c r="C39" s="281" t="s">
        <v>57</v>
      </c>
      <c r="D39" s="281"/>
      <c r="E39" s="281"/>
      <c r="F39" s="281"/>
      <c r="G39" s="22"/>
      <c r="H39" s="23"/>
      <c r="I39" s="23"/>
      <c r="J39" s="23"/>
      <c r="K39" s="24"/>
      <c r="L39" s="25"/>
      <c r="M39" s="26"/>
      <c r="N39" s="27"/>
      <c r="O39" s="27"/>
      <c r="P39" s="22"/>
      <c r="Q39" s="23"/>
      <c r="R39" s="24"/>
      <c r="S39" s="24"/>
      <c r="T39" s="24"/>
      <c r="U39" s="237"/>
      <c r="V39" s="237"/>
    </row>
    <row r="40" spans="1:22" ht="15.75" thickBot="1" x14ac:dyDescent="0.25">
      <c r="A40" s="237"/>
      <c r="B40" s="237"/>
      <c r="C40" s="301" t="s">
        <v>58</v>
      </c>
      <c r="D40" s="301"/>
      <c r="E40" s="301"/>
      <c r="F40" s="301"/>
      <c r="G40" s="28"/>
      <c r="H40" s="29"/>
      <c r="I40" s="29"/>
      <c r="J40" s="29"/>
      <c r="K40" s="30"/>
      <c r="L40" s="31"/>
      <c r="M40" s="32"/>
      <c r="N40" s="33"/>
      <c r="O40" s="33"/>
      <c r="P40" s="28"/>
      <c r="Q40" s="29"/>
      <c r="R40" s="30"/>
      <c r="S40" s="30"/>
      <c r="T40" s="30"/>
      <c r="U40" s="237"/>
      <c r="V40" s="237"/>
    </row>
    <row r="41" spans="1:22" s="11" customFormat="1" ht="17.25" thickTop="1" thickBot="1" x14ac:dyDescent="0.3">
      <c r="A41" s="270" t="s">
        <v>59</v>
      </c>
      <c r="B41" s="271"/>
      <c r="C41" s="271"/>
      <c r="D41" s="271"/>
      <c r="E41" s="271"/>
      <c r="F41" s="271"/>
      <c r="G41" s="302">
        <f>SUM(G42,G48,G61,G78)</f>
        <v>0</v>
      </c>
      <c r="H41" s="303">
        <f>SUM(H42,H48,H61,H78)</f>
        <v>0</v>
      </c>
      <c r="I41" s="303">
        <f>SUM(I42,I48,I61,I78)</f>
        <v>0</v>
      </c>
      <c r="J41" s="303">
        <f t="shared" ref="J41:T41" si="12">SUM(J42,J48,J61,J78)</f>
        <v>0</v>
      </c>
      <c r="K41" s="304">
        <f t="shared" si="12"/>
        <v>0</v>
      </c>
      <c r="L41" s="305">
        <f t="shared" si="12"/>
        <v>0</v>
      </c>
      <c r="M41" s="306">
        <f t="shared" si="12"/>
        <v>0</v>
      </c>
      <c r="N41" s="306">
        <f t="shared" si="12"/>
        <v>0</v>
      </c>
      <c r="O41" s="307">
        <f t="shared" si="12"/>
        <v>0</v>
      </c>
      <c r="P41" s="302">
        <f t="shared" si="12"/>
        <v>0</v>
      </c>
      <c r="Q41" s="303">
        <f t="shared" si="12"/>
        <v>0</v>
      </c>
      <c r="R41" s="304">
        <f t="shared" si="12"/>
        <v>0</v>
      </c>
      <c r="S41" s="304">
        <f t="shared" si="12"/>
        <v>0</v>
      </c>
      <c r="T41" s="304">
        <f t="shared" si="12"/>
        <v>0</v>
      </c>
      <c r="U41" s="237"/>
      <c r="V41" s="246"/>
    </row>
    <row r="42" spans="1:22" ht="16.5" thickTop="1" x14ac:dyDescent="0.25">
      <c r="A42" s="237"/>
      <c r="B42" s="265" t="s">
        <v>60</v>
      </c>
      <c r="C42" s="266"/>
      <c r="D42" s="266"/>
      <c r="E42" s="266"/>
      <c r="F42" s="266"/>
      <c r="G42" s="283">
        <f>SUM(G43:G47)</f>
        <v>0</v>
      </c>
      <c r="H42" s="284">
        <f>SUM(H43:H47)</f>
        <v>0</v>
      </c>
      <c r="I42" s="284">
        <f>SUM(I43:I47)</f>
        <v>0</v>
      </c>
      <c r="J42" s="284">
        <f t="shared" ref="J42:T42" si="13">SUM(J43:J47)</f>
        <v>0</v>
      </c>
      <c r="K42" s="285">
        <f t="shared" si="13"/>
        <v>0</v>
      </c>
      <c r="L42" s="286">
        <f t="shared" si="13"/>
        <v>0</v>
      </c>
      <c r="M42" s="287">
        <f t="shared" si="13"/>
        <v>0</v>
      </c>
      <c r="N42" s="287">
        <f t="shared" si="13"/>
        <v>0</v>
      </c>
      <c r="O42" s="288">
        <f t="shared" si="13"/>
        <v>0</v>
      </c>
      <c r="P42" s="283">
        <f t="shared" si="13"/>
        <v>0</v>
      </c>
      <c r="Q42" s="284">
        <f t="shared" si="13"/>
        <v>0</v>
      </c>
      <c r="R42" s="285">
        <f t="shared" si="13"/>
        <v>0</v>
      </c>
      <c r="S42" s="285">
        <f t="shared" si="13"/>
        <v>0</v>
      </c>
      <c r="T42" s="285">
        <f t="shared" si="13"/>
        <v>0</v>
      </c>
      <c r="U42" s="237"/>
      <c r="V42" s="237"/>
    </row>
    <row r="43" spans="1:22" x14ac:dyDescent="0.2">
      <c r="A43" s="237"/>
      <c r="B43" s="237"/>
      <c r="C43" s="269" t="s">
        <v>61</v>
      </c>
      <c r="D43" s="269"/>
      <c r="E43" s="269"/>
      <c r="F43" s="269"/>
      <c r="G43" s="22"/>
      <c r="H43" s="23"/>
      <c r="I43" s="23"/>
      <c r="J43" s="23"/>
      <c r="K43" s="24"/>
      <c r="L43" s="25"/>
      <c r="M43" s="26"/>
      <c r="N43" s="27"/>
      <c r="O43" s="27"/>
      <c r="P43" s="22"/>
      <c r="Q43" s="23"/>
      <c r="R43" s="24"/>
      <c r="S43" s="24"/>
      <c r="T43" s="24"/>
      <c r="U43" s="237"/>
      <c r="V43" s="237"/>
    </row>
    <row r="44" spans="1:22" x14ac:dyDescent="0.2">
      <c r="A44" s="237"/>
      <c r="B44" s="237"/>
      <c r="C44" s="268" t="s">
        <v>62</v>
      </c>
      <c r="D44" s="268"/>
      <c r="E44" s="268"/>
      <c r="F44" s="268"/>
      <c r="G44" s="16"/>
      <c r="H44" s="17"/>
      <c r="I44" s="17"/>
      <c r="J44" s="17"/>
      <c r="K44" s="18"/>
      <c r="L44" s="19"/>
      <c r="M44" s="20"/>
      <c r="N44" s="21"/>
      <c r="O44" s="21"/>
      <c r="P44" s="16"/>
      <c r="Q44" s="17"/>
      <c r="R44" s="18"/>
      <c r="S44" s="18"/>
      <c r="T44" s="18"/>
      <c r="U44" s="237"/>
      <c r="V44" s="237"/>
    </row>
    <row r="45" spans="1:22" x14ac:dyDescent="0.2">
      <c r="A45" s="237"/>
      <c r="B45" s="237"/>
      <c r="C45" s="268" t="s">
        <v>63</v>
      </c>
      <c r="D45" s="268"/>
      <c r="E45" s="268"/>
      <c r="F45" s="268"/>
      <c r="G45" s="16"/>
      <c r="H45" s="17"/>
      <c r="I45" s="17"/>
      <c r="J45" s="17"/>
      <c r="K45" s="18"/>
      <c r="L45" s="19"/>
      <c r="M45" s="20"/>
      <c r="N45" s="21"/>
      <c r="O45" s="21"/>
      <c r="P45" s="16"/>
      <c r="Q45" s="17"/>
      <c r="R45" s="18"/>
      <c r="S45" s="18"/>
      <c r="T45" s="18"/>
      <c r="U45" s="237"/>
      <c r="V45" s="237"/>
    </row>
    <row r="46" spans="1:22" x14ac:dyDescent="0.2">
      <c r="A46" s="237"/>
      <c r="B46" s="237"/>
      <c r="C46" s="268" t="s">
        <v>64</v>
      </c>
      <c r="D46" s="268"/>
      <c r="E46" s="268"/>
      <c r="F46" s="268"/>
      <c r="G46" s="16"/>
      <c r="H46" s="17"/>
      <c r="I46" s="17"/>
      <c r="J46" s="17"/>
      <c r="K46" s="18"/>
      <c r="L46" s="19"/>
      <c r="M46" s="20"/>
      <c r="N46" s="21"/>
      <c r="O46" s="21"/>
      <c r="P46" s="16"/>
      <c r="Q46" s="17"/>
      <c r="R46" s="18"/>
      <c r="S46" s="18"/>
      <c r="T46" s="18"/>
      <c r="U46" s="237"/>
      <c r="V46" s="237"/>
    </row>
    <row r="47" spans="1:22" x14ac:dyDescent="0.2">
      <c r="A47" s="237"/>
      <c r="B47" s="237"/>
      <c r="C47" s="268" t="s">
        <v>65</v>
      </c>
      <c r="D47" s="268"/>
      <c r="E47" s="268"/>
      <c r="F47" s="268"/>
      <c r="G47" s="16"/>
      <c r="H47" s="17"/>
      <c r="I47" s="17"/>
      <c r="J47" s="17"/>
      <c r="K47" s="18"/>
      <c r="L47" s="19"/>
      <c r="M47" s="20"/>
      <c r="N47" s="21"/>
      <c r="O47" s="21"/>
      <c r="P47" s="16"/>
      <c r="Q47" s="17"/>
      <c r="R47" s="18"/>
      <c r="S47" s="18"/>
      <c r="T47" s="18"/>
      <c r="U47" s="237"/>
      <c r="V47" s="237"/>
    </row>
    <row r="48" spans="1:22" ht="15.75" x14ac:dyDescent="0.25">
      <c r="A48" s="237"/>
      <c r="B48" s="249" t="s">
        <v>66</v>
      </c>
      <c r="C48" s="322"/>
      <c r="D48" s="322"/>
      <c r="E48" s="322"/>
      <c r="F48" s="322"/>
      <c r="G48" s="323">
        <f>SUM(G49,G54)</f>
        <v>0</v>
      </c>
      <c r="H48" s="324">
        <f>SUM(H49,H54)</f>
        <v>0</v>
      </c>
      <c r="I48" s="324">
        <f>SUM(I49,I54)</f>
        <v>0</v>
      </c>
      <c r="J48" s="324">
        <f t="shared" ref="J48:T48" si="14">SUM(J49,J54)</f>
        <v>0</v>
      </c>
      <c r="K48" s="325">
        <f t="shared" si="14"/>
        <v>0</v>
      </c>
      <c r="L48" s="326">
        <f t="shared" si="14"/>
        <v>0</v>
      </c>
      <c r="M48" s="327">
        <f t="shared" si="14"/>
        <v>0</v>
      </c>
      <c r="N48" s="327">
        <f t="shared" si="14"/>
        <v>0</v>
      </c>
      <c r="O48" s="328">
        <f t="shared" si="14"/>
        <v>0</v>
      </c>
      <c r="P48" s="323">
        <f t="shared" si="14"/>
        <v>0</v>
      </c>
      <c r="Q48" s="324">
        <f t="shared" si="14"/>
        <v>0</v>
      </c>
      <c r="R48" s="325">
        <f t="shared" si="14"/>
        <v>0</v>
      </c>
      <c r="S48" s="325">
        <f t="shared" si="14"/>
        <v>0</v>
      </c>
      <c r="T48" s="325">
        <f t="shared" si="14"/>
        <v>0</v>
      </c>
      <c r="U48" s="237"/>
      <c r="V48" s="237"/>
    </row>
    <row r="49" spans="1:22" x14ac:dyDescent="0.2">
      <c r="A49" s="237"/>
      <c r="B49" s="237"/>
      <c r="C49" s="257" t="s">
        <v>67</v>
      </c>
      <c r="D49" s="257"/>
      <c r="E49" s="257"/>
      <c r="F49" s="257"/>
      <c r="G49" s="258">
        <f>SUM(G50,G53)</f>
        <v>0</v>
      </c>
      <c r="H49" s="259">
        <f>SUM(H50,H53)</f>
        <v>0</v>
      </c>
      <c r="I49" s="259">
        <f>SUM(I50,I53)</f>
        <v>0</v>
      </c>
      <c r="J49" s="259">
        <f t="shared" ref="J49:T49" si="15">SUM(J50,J53)</f>
        <v>0</v>
      </c>
      <c r="K49" s="260">
        <f t="shared" si="15"/>
        <v>0</v>
      </c>
      <c r="L49" s="261">
        <f t="shared" si="15"/>
        <v>0</v>
      </c>
      <c r="M49" s="262">
        <f t="shared" si="15"/>
        <v>0</v>
      </c>
      <c r="N49" s="262">
        <f t="shared" si="15"/>
        <v>0</v>
      </c>
      <c r="O49" s="263">
        <f t="shared" si="15"/>
        <v>0</v>
      </c>
      <c r="P49" s="258">
        <f t="shared" si="15"/>
        <v>0</v>
      </c>
      <c r="Q49" s="259">
        <f t="shared" si="15"/>
        <v>0</v>
      </c>
      <c r="R49" s="260">
        <f t="shared" si="15"/>
        <v>0</v>
      </c>
      <c r="S49" s="260">
        <f t="shared" si="15"/>
        <v>0</v>
      </c>
      <c r="T49" s="260">
        <f t="shared" si="15"/>
        <v>0</v>
      </c>
      <c r="U49" s="237"/>
      <c r="V49" s="237"/>
    </row>
    <row r="50" spans="1:22" x14ac:dyDescent="0.2">
      <c r="A50" s="237"/>
      <c r="B50" s="237"/>
      <c r="C50" s="237"/>
      <c r="D50" s="322" t="s">
        <v>68</v>
      </c>
      <c r="E50" s="322"/>
      <c r="F50" s="322"/>
      <c r="G50" s="323">
        <f>SUM(G51:G52)</f>
        <v>0</v>
      </c>
      <c r="H50" s="324">
        <f>SUM(H51:H52)</f>
        <v>0</v>
      </c>
      <c r="I50" s="324">
        <f>SUM(I51:I52)</f>
        <v>0</v>
      </c>
      <c r="J50" s="324">
        <f t="shared" ref="J50:T50" si="16">SUM(J51:J52)</f>
        <v>0</v>
      </c>
      <c r="K50" s="325">
        <f t="shared" si="16"/>
        <v>0</v>
      </c>
      <c r="L50" s="326">
        <f t="shared" si="16"/>
        <v>0</v>
      </c>
      <c r="M50" s="327">
        <f t="shared" si="16"/>
        <v>0</v>
      </c>
      <c r="N50" s="327">
        <f t="shared" si="16"/>
        <v>0</v>
      </c>
      <c r="O50" s="328">
        <f t="shared" si="16"/>
        <v>0</v>
      </c>
      <c r="P50" s="323">
        <f t="shared" si="16"/>
        <v>0</v>
      </c>
      <c r="Q50" s="324">
        <f t="shared" si="16"/>
        <v>0</v>
      </c>
      <c r="R50" s="325">
        <f t="shared" si="16"/>
        <v>0</v>
      </c>
      <c r="S50" s="325">
        <f t="shared" si="16"/>
        <v>0</v>
      </c>
      <c r="T50" s="325">
        <f t="shared" si="16"/>
        <v>0</v>
      </c>
      <c r="U50" s="237"/>
      <c r="V50" s="237"/>
    </row>
    <row r="51" spans="1:22" x14ac:dyDescent="0.2">
      <c r="A51" s="237"/>
      <c r="B51" s="237"/>
      <c r="C51" s="237"/>
      <c r="D51" s="268" t="s">
        <v>69</v>
      </c>
      <c r="E51" s="268"/>
      <c r="F51" s="268"/>
      <c r="G51" s="16"/>
      <c r="H51" s="17"/>
      <c r="I51" s="17"/>
      <c r="J51" s="17"/>
      <c r="K51" s="18"/>
      <c r="L51" s="19"/>
      <c r="M51" s="20"/>
      <c r="N51" s="21"/>
      <c r="O51" s="21"/>
      <c r="P51" s="16"/>
      <c r="Q51" s="17"/>
      <c r="R51" s="18"/>
      <c r="S51" s="18"/>
      <c r="T51" s="18"/>
      <c r="U51" s="237"/>
      <c r="V51" s="237"/>
    </row>
    <row r="52" spans="1:22" x14ac:dyDescent="0.2">
      <c r="A52" s="237"/>
      <c r="B52" s="237"/>
      <c r="C52" s="237"/>
      <c r="D52" s="268" t="s">
        <v>70</v>
      </c>
      <c r="E52" s="268"/>
      <c r="F52" s="268"/>
      <c r="G52" s="16"/>
      <c r="H52" s="17"/>
      <c r="I52" s="17"/>
      <c r="J52" s="17"/>
      <c r="K52" s="18"/>
      <c r="L52" s="19"/>
      <c r="M52" s="20"/>
      <c r="N52" s="21"/>
      <c r="O52" s="21"/>
      <c r="P52" s="16"/>
      <c r="Q52" s="17"/>
      <c r="R52" s="18"/>
      <c r="S52" s="18"/>
      <c r="T52" s="18"/>
      <c r="U52" s="237"/>
      <c r="V52" s="237"/>
    </row>
    <row r="53" spans="1:22" x14ac:dyDescent="0.2">
      <c r="A53" s="237"/>
      <c r="B53" s="237"/>
      <c r="C53" s="237"/>
      <c r="D53" s="282" t="s">
        <v>71</v>
      </c>
      <c r="E53" s="282"/>
      <c r="F53" s="282"/>
      <c r="G53" s="16"/>
      <c r="H53" s="17"/>
      <c r="I53" s="17"/>
      <c r="J53" s="17"/>
      <c r="K53" s="18"/>
      <c r="L53" s="19"/>
      <c r="M53" s="20"/>
      <c r="N53" s="21"/>
      <c r="O53" s="21"/>
      <c r="P53" s="16"/>
      <c r="Q53" s="17"/>
      <c r="R53" s="18"/>
      <c r="S53" s="18"/>
      <c r="T53" s="18"/>
      <c r="U53" s="237"/>
      <c r="V53" s="237"/>
    </row>
    <row r="54" spans="1:22" x14ac:dyDescent="0.2">
      <c r="A54" s="237"/>
      <c r="B54" s="237"/>
      <c r="C54" s="257" t="s">
        <v>72</v>
      </c>
      <c r="D54" s="322"/>
      <c r="E54" s="322"/>
      <c r="F54" s="322"/>
      <c r="G54" s="323">
        <f>SUM(G55,G58:G60)</f>
        <v>0</v>
      </c>
      <c r="H54" s="324">
        <f>SUM(H55,H58:H60)</f>
        <v>0</v>
      </c>
      <c r="I54" s="324">
        <f>SUM(I55,I58:I60)</f>
        <v>0</v>
      </c>
      <c r="J54" s="324">
        <f t="shared" ref="J54:T54" si="17">SUM(J55,J58:J60)</f>
        <v>0</v>
      </c>
      <c r="K54" s="325">
        <f t="shared" si="17"/>
        <v>0</v>
      </c>
      <c r="L54" s="326">
        <f t="shared" si="17"/>
        <v>0</v>
      </c>
      <c r="M54" s="327">
        <f t="shared" si="17"/>
        <v>0</v>
      </c>
      <c r="N54" s="327">
        <f t="shared" si="17"/>
        <v>0</v>
      </c>
      <c r="O54" s="328">
        <f t="shared" si="17"/>
        <v>0</v>
      </c>
      <c r="P54" s="323">
        <f t="shared" si="17"/>
        <v>0</v>
      </c>
      <c r="Q54" s="324">
        <f t="shared" si="17"/>
        <v>0</v>
      </c>
      <c r="R54" s="325">
        <f t="shared" si="17"/>
        <v>0</v>
      </c>
      <c r="S54" s="325">
        <f t="shared" si="17"/>
        <v>0</v>
      </c>
      <c r="T54" s="325">
        <f t="shared" si="17"/>
        <v>0</v>
      </c>
      <c r="U54" s="237"/>
      <c r="V54" s="237"/>
    </row>
    <row r="55" spans="1:22" x14ac:dyDescent="0.2">
      <c r="A55" s="237"/>
      <c r="B55" s="237"/>
      <c r="C55" s="237"/>
      <c r="D55" s="322" t="s">
        <v>68</v>
      </c>
      <c r="E55" s="322"/>
      <c r="F55" s="322"/>
      <c r="G55" s="323">
        <f>SUM(G56:G57)</f>
        <v>0</v>
      </c>
      <c r="H55" s="324">
        <f>SUM(H56:H57)</f>
        <v>0</v>
      </c>
      <c r="I55" s="324">
        <f>SUM(I56:I57)</f>
        <v>0</v>
      </c>
      <c r="J55" s="324">
        <f t="shared" ref="J55:T55" si="18">SUM(J56:J57)</f>
        <v>0</v>
      </c>
      <c r="K55" s="325">
        <f t="shared" si="18"/>
        <v>0</v>
      </c>
      <c r="L55" s="326">
        <f t="shared" si="18"/>
        <v>0</v>
      </c>
      <c r="M55" s="327">
        <f t="shared" si="18"/>
        <v>0</v>
      </c>
      <c r="N55" s="327">
        <f t="shared" si="18"/>
        <v>0</v>
      </c>
      <c r="O55" s="328">
        <f t="shared" si="18"/>
        <v>0</v>
      </c>
      <c r="P55" s="323">
        <f t="shared" si="18"/>
        <v>0</v>
      </c>
      <c r="Q55" s="324">
        <f t="shared" si="18"/>
        <v>0</v>
      </c>
      <c r="R55" s="325">
        <f t="shared" si="18"/>
        <v>0</v>
      </c>
      <c r="S55" s="325">
        <f t="shared" si="18"/>
        <v>0</v>
      </c>
      <c r="T55" s="325">
        <f t="shared" si="18"/>
        <v>0</v>
      </c>
      <c r="U55" s="237"/>
      <c r="V55" s="237"/>
    </row>
    <row r="56" spans="1:22" x14ac:dyDescent="0.2">
      <c r="A56" s="237"/>
      <c r="B56" s="237"/>
      <c r="C56" s="237"/>
      <c r="D56" s="268" t="s">
        <v>69</v>
      </c>
      <c r="E56" s="268"/>
      <c r="F56" s="268"/>
      <c r="G56" s="16"/>
      <c r="H56" s="17"/>
      <c r="I56" s="17"/>
      <c r="J56" s="17"/>
      <c r="K56" s="18"/>
      <c r="L56" s="19"/>
      <c r="M56" s="20"/>
      <c r="N56" s="21"/>
      <c r="O56" s="21"/>
      <c r="P56" s="16"/>
      <c r="Q56" s="17"/>
      <c r="R56" s="18"/>
      <c r="S56" s="18"/>
      <c r="T56" s="18"/>
      <c r="U56" s="237"/>
      <c r="V56" s="237"/>
    </row>
    <row r="57" spans="1:22" x14ac:dyDescent="0.2">
      <c r="A57" s="237"/>
      <c r="B57" s="237"/>
      <c r="C57" s="237"/>
      <c r="D57" s="268" t="s">
        <v>70</v>
      </c>
      <c r="E57" s="268"/>
      <c r="F57" s="268"/>
      <c r="G57" s="16"/>
      <c r="H57" s="17"/>
      <c r="I57" s="17"/>
      <c r="J57" s="17"/>
      <c r="K57" s="18"/>
      <c r="L57" s="19"/>
      <c r="M57" s="20"/>
      <c r="N57" s="21"/>
      <c r="O57" s="21"/>
      <c r="P57" s="16"/>
      <c r="Q57" s="17"/>
      <c r="R57" s="18"/>
      <c r="S57" s="18"/>
      <c r="T57" s="18"/>
      <c r="U57" s="237"/>
      <c r="V57" s="237"/>
    </row>
    <row r="58" spans="1:22" ht="27" customHeight="1" x14ac:dyDescent="0.2">
      <c r="A58" s="237"/>
      <c r="B58" s="237"/>
      <c r="C58" s="237"/>
      <c r="D58" s="647" t="s">
        <v>73</v>
      </c>
      <c r="E58" s="647"/>
      <c r="F58" s="647"/>
      <c r="G58" s="34"/>
      <c r="H58" s="35"/>
      <c r="I58" s="35"/>
      <c r="J58" s="35"/>
      <c r="K58" s="36"/>
      <c r="L58" s="37"/>
      <c r="M58" s="38"/>
      <c r="N58" s="39"/>
      <c r="O58" s="39"/>
      <c r="P58" s="34"/>
      <c r="Q58" s="35"/>
      <c r="R58" s="36"/>
      <c r="S58" s="36"/>
      <c r="T58" s="36"/>
      <c r="U58" s="237"/>
      <c r="V58" s="237"/>
    </row>
    <row r="59" spans="1:22" x14ac:dyDescent="0.2">
      <c r="A59" s="237"/>
      <c r="B59" s="237"/>
      <c r="C59" s="237"/>
      <c r="D59" s="282" t="s">
        <v>74</v>
      </c>
      <c r="E59" s="282"/>
      <c r="F59" s="282"/>
      <c r="G59" s="16"/>
      <c r="H59" s="17"/>
      <c r="I59" s="17"/>
      <c r="J59" s="17"/>
      <c r="K59" s="18"/>
      <c r="L59" s="19"/>
      <c r="M59" s="20"/>
      <c r="N59" s="21"/>
      <c r="O59" s="21"/>
      <c r="P59" s="16"/>
      <c r="Q59" s="17"/>
      <c r="R59" s="18"/>
      <c r="S59" s="18"/>
      <c r="T59" s="18"/>
      <c r="U59" s="237"/>
      <c r="V59" s="237"/>
    </row>
    <row r="60" spans="1:22" x14ac:dyDescent="0.2">
      <c r="A60" s="237"/>
      <c r="B60" s="237"/>
      <c r="C60" s="237"/>
      <c r="D60" s="282" t="s">
        <v>75</v>
      </c>
      <c r="E60" s="282"/>
      <c r="F60" s="282"/>
      <c r="G60" s="16"/>
      <c r="H60" s="17"/>
      <c r="I60" s="17"/>
      <c r="J60" s="17"/>
      <c r="K60" s="18"/>
      <c r="L60" s="19"/>
      <c r="M60" s="20"/>
      <c r="N60" s="21"/>
      <c r="O60" s="21"/>
      <c r="P60" s="16"/>
      <c r="Q60" s="17"/>
      <c r="R60" s="18"/>
      <c r="S60" s="18"/>
      <c r="T60" s="18"/>
      <c r="U60" s="237"/>
      <c r="V60" s="237"/>
    </row>
    <row r="61" spans="1:22" ht="15.75" x14ac:dyDescent="0.25">
      <c r="A61" s="237"/>
      <c r="B61" s="249" t="s">
        <v>76</v>
      </c>
      <c r="C61" s="257"/>
      <c r="D61" s="322"/>
      <c r="E61" s="322"/>
      <c r="F61" s="322"/>
      <c r="G61" s="323">
        <f>SUM(G62,G77)</f>
        <v>0</v>
      </c>
      <c r="H61" s="324">
        <f>SUM(H62,H77)</f>
        <v>0</v>
      </c>
      <c r="I61" s="324">
        <f>SUM(I62,I77)</f>
        <v>0</v>
      </c>
      <c r="J61" s="324">
        <f t="shared" ref="J61:T61" si="19">SUM(J62,J77)</f>
        <v>0</v>
      </c>
      <c r="K61" s="325">
        <f t="shared" si="19"/>
        <v>0</v>
      </c>
      <c r="L61" s="326">
        <f t="shared" si="19"/>
        <v>0</v>
      </c>
      <c r="M61" s="327">
        <f t="shared" si="19"/>
        <v>0</v>
      </c>
      <c r="N61" s="327">
        <f t="shared" si="19"/>
        <v>0</v>
      </c>
      <c r="O61" s="328">
        <f t="shared" si="19"/>
        <v>0</v>
      </c>
      <c r="P61" s="323">
        <f t="shared" si="19"/>
        <v>0</v>
      </c>
      <c r="Q61" s="324">
        <f t="shared" si="19"/>
        <v>0</v>
      </c>
      <c r="R61" s="325">
        <f t="shared" si="19"/>
        <v>0</v>
      </c>
      <c r="S61" s="325">
        <f t="shared" si="19"/>
        <v>0</v>
      </c>
      <c r="T61" s="325">
        <f t="shared" si="19"/>
        <v>0</v>
      </c>
      <c r="U61" s="237"/>
      <c r="V61" s="237"/>
    </row>
    <row r="62" spans="1:22" x14ac:dyDescent="0.2">
      <c r="A62" s="237"/>
      <c r="B62" s="237"/>
      <c r="C62" s="257" t="s">
        <v>77</v>
      </c>
      <c r="D62" s="257"/>
      <c r="E62" s="257"/>
      <c r="F62" s="257"/>
      <c r="G62" s="258">
        <f>SUM(G63,G68,G73)</f>
        <v>0</v>
      </c>
      <c r="H62" s="259">
        <f>SUM(H63,H68,H73)</f>
        <v>0</v>
      </c>
      <c r="I62" s="259">
        <f>SUM(I63,I68,I73)</f>
        <v>0</v>
      </c>
      <c r="J62" s="259">
        <f t="shared" ref="J62:T62" si="20">SUM(J63,J68,J73)</f>
        <v>0</v>
      </c>
      <c r="K62" s="260">
        <f t="shared" si="20"/>
        <v>0</v>
      </c>
      <c r="L62" s="261">
        <f t="shared" si="20"/>
        <v>0</v>
      </c>
      <c r="M62" s="262">
        <f t="shared" si="20"/>
        <v>0</v>
      </c>
      <c r="N62" s="262">
        <f t="shared" si="20"/>
        <v>0</v>
      </c>
      <c r="O62" s="263">
        <f t="shared" si="20"/>
        <v>0</v>
      </c>
      <c r="P62" s="258">
        <f t="shared" si="20"/>
        <v>0</v>
      </c>
      <c r="Q62" s="259">
        <f t="shared" si="20"/>
        <v>0</v>
      </c>
      <c r="R62" s="260">
        <f t="shared" si="20"/>
        <v>0</v>
      </c>
      <c r="S62" s="260">
        <f t="shared" si="20"/>
        <v>0</v>
      </c>
      <c r="T62" s="260">
        <f t="shared" si="20"/>
        <v>0</v>
      </c>
      <c r="U62" s="237"/>
      <c r="V62" s="237"/>
    </row>
    <row r="63" spans="1:22" x14ac:dyDescent="0.2">
      <c r="A63" s="237"/>
      <c r="B63" s="237"/>
      <c r="C63" s="237"/>
      <c r="D63" s="322" t="s">
        <v>49</v>
      </c>
      <c r="E63" s="322"/>
      <c r="F63" s="322"/>
      <c r="G63" s="323">
        <f>SUM(G64:G67)</f>
        <v>0</v>
      </c>
      <c r="H63" s="324">
        <f>SUM(H64:H67)</f>
        <v>0</v>
      </c>
      <c r="I63" s="324">
        <f>SUM(I64:I67)</f>
        <v>0</v>
      </c>
      <c r="J63" s="324">
        <f t="shared" ref="J63:T63" si="21">SUM(J64:J67)</f>
        <v>0</v>
      </c>
      <c r="K63" s="325">
        <f t="shared" si="21"/>
        <v>0</v>
      </c>
      <c r="L63" s="326">
        <f t="shared" si="21"/>
        <v>0</v>
      </c>
      <c r="M63" s="327">
        <f t="shared" si="21"/>
        <v>0</v>
      </c>
      <c r="N63" s="327">
        <f t="shared" si="21"/>
        <v>0</v>
      </c>
      <c r="O63" s="328">
        <f t="shared" si="21"/>
        <v>0</v>
      </c>
      <c r="P63" s="323">
        <f t="shared" si="21"/>
        <v>0</v>
      </c>
      <c r="Q63" s="324">
        <f t="shared" si="21"/>
        <v>0</v>
      </c>
      <c r="R63" s="325">
        <f t="shared" si="21"/>
        <v>0</v>
      </c>
      <c r="S63" s="325">
        <f t="shared" si="21"/>
        <v>0</v>
      </c>
      <c r="T63" s="325">
        <f t="shared" si="21"/>
        <v>0</v>
      </c>
      <c r="U63" s="237"/>
      <c r="V63" s="237"/>
    </row>
    <row r="64" spans="1:22" x14ac:dyDescent="0.2">
      <c r="A64" s="237"/>
      <c r="B64" s="237"/>
      <c r="C64" s="237"/>
      <c r="D64" s="268" t="s">
        <v>50</v>
      </c>
      <c r="E64" s="268"/>
      <c r="F64" s="268"/>
      <c r="G64" s="16"/>
      <c r="H64" s="17"/>
      <c r="I64" s="17"/>
      <c r="J64" s="17"/>
      <c r="K64" s="18"/>
      <c r="L64" s="19"/>
      <c r="M64" s="20"/>
      <c r="N64" s="21"/>
      <c r="O64" s="21"/>
      <c r="P64" s="16"/>
      <c r="Q64" s="17"/>
      <c r="R64" s="18"/>
      <c r="S64" s="18"/>
      <c r="T64" s="18"/>
      <c r="U64" s="237"/>
      <c r="V64" s="237"/>
    </row>
    <row r="65" spans="1:22" x14ac:dyDescent="0.2">
      <c r="A65" s="237"/>
      <c r="B65" s="237"/>
      <c r="C65" s="237"/>
      <c r="D65" s="268" t="s">
        <v>51</v>
      </c>
      <c r="E65" s="268"/>
      <c r="F65" s="268"/>
      <c r="G65" s="16"/>
      <c r="H65" s="17"/>
      <c r="I65" s="17"/>
      <c r="J65" s="17"/>
      <c r="K65" s="18"/>
      <c r="L65" s="19"/>
      <c r="M65" s="20"/>
      <c r="N65" s="21"/>
      <c r="O65" s="21"/>
      <c r="P65" s="16"/>
      <c r="Q65" s="17"/>
      <c r="R65" s="18"/>
      <c r="S65" s="18"/>
      <c r="T65" s="18"/>
      <c r="U65" s="237"/>
      <c r="V65" s="237"/>
    </row>
    <row r="66" spans="1:22" x14ac:dyDescent="0.2">
      <c r="A66" s="237"/>
      <c r="B66" s="237"/>
      <c r="C66" s="237"/>
      <c r="D66" s="268" t="s">
        <v>52</v>
      </c>
      <c r="E66" s="268"/>
      <c r="F66" s="268"/>
      <c r="G66" s="16"/>
      <c r="H66" s="17"/>
      <c r="I66" s="17"/>
      <c r="J66" s="17"/>
      <c r="K66" s="18"/>
      <c r="L66" s="19"/>
      <c r="M66" s="20"/>
      <c r="N66" s="21"/>
      <c r="O66" s="21"/>
      <c r="P66" s="16"/>
      <c r="Q66" s="17"/>
      <c r="R66" s="18"/>
      <c r="S66" s="18"/>
      <c r="T66" s="18"/>
      <c r="U66" s="237"/>
      <c r="V66" s="237"/>
    </row>
    <row r="67" spans="1:22" x14ac:dyDescent="0.2">
      <c r="A67" s="237"/>
      <c r="B67" s="237"/>
      <c r="C67" s="237"/>
      <c r="D67" s="268" t="s">
        <v>78</v>
      </c>
      <c r="E67" s="268"/>
      <c r="F67" s="268"/>
      <c r="G67" s="16"/>
      <c r="H67" s="17"/>
      <c r="I67" s="17"/>
      <c r="J67" s="17"/>
      <c r="K67" s="18"/>
      <c r="L67" s="19"/>
      <c r="M67" s="20"/>
      <c r="N67" s="21"/>
      <c r="O67" s="21"/>
      <c r="P67" s="16"/>
      <c r="Q67" s="17"/>
      <c r="R67" s="18"/>
      <c r="S67" s="18"/>
      <c r="T67" s="18"/>
      <c r="U67" s="237"/>
      <c r="V67" s="237"/>
    </row>
    <row r="68" spans="1:22" x14ac:dyDescent="0.2">
      <c r="A68" s="237"/>
      <c r="B68" s="237"/>
      <c r="C68" s="237"/>
      <c r="D68" s="322" t="s">
        <v>54</v>
      </c>
      <c r="E68" s="322"/>
      <c r="F68" s="322"/>
      <c r="G68" s="323">
        <f>SUM(G69:G72)</f>
        <v>0</v>
      </c>
      <c r="H68" s="324">
        <f>SUM(H69:H72)</f>
        <v>0</v>
      </c>
      <c r="I68" s="324">
        <f>SUM(I69:I72)</f>
        <v>0</v>
      </c>
      <c r="J68" s="324">
        <f t="shared" ref="J68:T68" si="22">SUM(J69:J72)</f>
        <v>0</v>
      </c>
      <c r="K68" s="325">
        <f t="shared" si="22"/>
        <v>0</v>
      </c>
      <c r="L68" s="326">
        <f t="shared" si="22"/>
        <v>0</v>
      </c>
      <c r="M68" s="327">
        <f t="shared" si="22"/>
        <v>0</v>
      </c>
      <c r="N68" s="327">
        <f t="shared" si="22"/>
        <v>0</v>
      </c>
      <c r="O68" s="328">
        <f t="shared" si="22"/>
        <v>0</v>
      </c>
      <c r="P68" s="323">
        <f t="shared" si="22"/>
        <v>0</v>
      </c>
      <c r="Q68" s="324">
        <f t="shared" si="22"/>
        <v>0</v>
      </c>
      <c r="R68" s="325">
        <f t="shared" si="22"/>
        <v>0</v>
      </c>
      <c r="S68" s="325">
        <f t="shared" si="22"/>
        <v>0</v>
      </c>
      <c r="T68" s="325">
        <f t="shared" si="22"/>
        <v>0</v>
      </c>
      <c r="U68" s="237"/>
      <c r="V68" s="237"/>
    </row>
    <row r="69" spans="1:22" x14ac:dyDescent="0.2">
      <c r="A69" s="237"/>
      <c r="B69" s="237"/>
      <c r="C69" s="237"/>
      <c r="D69" s="268" t="s">
        <v>50</v>
      </c>
      <c r="E69" s="268"/>
      <c r="F69" s="268"/>
      <c r="G69" s="16"/>
      <c r="H69" s="17"/>
      <c r="I69" s="17"/>
      <c r="J69" s="17"/>
      <c r="K69" s="18"/>
      <c r="L69" s="19"/>
      <c r="M69" s="20"/>
      <c r="N69" s="21"/>
      <c r="O69" s="21"/>
      <c r="P69" s="16"/>
      <c r="Q69" s="17"/>
      <c r="R69" s="18"/>
      <c r="S69" s="18"/>
      <c r="T69" s="18"/>
      <c r="U69" s="237"/>
      <c r="V69" s="237"/>
    </row>
    <row r="70" spans="1:22" x14ac:dyDescent="0.2">
      <c r="A70" s="237"/>
      <c r="B70" s="237"/>
      <c r="C70" s="237"/>
      <c r="D70" s="268" t="s">
        <v>51</v>
      </c>
      <c r="E70" s="268"/>
      <c r="F70" s="268"/>
      <c r="G70" s="16"/>
      <c r="H70" s="17"/>
      <c r="I70" s="17"/>
      <c r="J70" s="17"/>
      <c r="K70" s="18"/>
      <c r="L70" s="19"/>
      <c r="M70" s="20"/>
      <c r="N70" s="21"/>
      <c r="O70" s="21"/>
      <c r="P70" s="16"/>
      <c r="Q70" s="17"/>
      <c r="R70" s="18"/>
      <c r="S70" s="18"/>
      <c r="T70" s="18"/>
      <c r="U70" s="237"/>
      <c r="V70" s="237"/>
    </row>
    <row r="71" spans="1:22" x14ac:dyDescent="0.2">
      <c r="A71" s="237"/>
      <c r="B71" s="237"/>
      <c r="C71" s="237"/>
      <c r="D71" s="268" t="s">
        <v>52</v>
      </c>
      <c r="E71" s="268"/>
      <c r="F71" s="268"/>
      <c r="G71" s="16"/>
      <c r="H71" s="17"/>
      <c r="I71" s="17"/>
      <c r="J71" s="17"/>
      <c r="K71" s="18"/>
      <c r="L71" s="19"/>
      <c r="M71" s="20"/>
      <c r="N71" s="21"/>
      <c r="O71" s="21"/>
      <c r="P71" s="16"/>
      <c r="Q71" s="17"/>
      <c r="R71" s="18"/>
      <c r="S71" s="18"/>
      <c r="T71" s="18"/>
      <c r="U71" s="237"/>
      <c r="V71" s="237"/>
    </row>
    <row r="72" spans="1:22" x14ac:dyDescent="0.2">
      <c r="A72" s="237"/>
      <c r="B72" s="237"/>
      <c r="C72" s="237"/>
      <c r="D72" s="268" t="s">
        <v>78</v>
      </c>
      <c r="E72" s="268"/>
      <c r="F72" s="268"/>
      <c r="G72" s="16"/>
      <c r="H72" s="17"/>
      <c r="I72" s="17"/>
      <c r="J72" s="17"/>
      <c r="K72" s="18"/>
      <c r="L72" s="19"/>
      <c r="M72" s="20"/>
      <c r="N72" s="21"/>
      <c r="O72" s="21"/>
      <c r="P72" s="16"/>
      <c r="Q72" s="17"/>
      <c r="R72" s="18"/>
      <c r="S72" s="18"/>
      <c r="T72" s="18"/>
      <c r="U72" s="237"/>
      <c r="V72" s="237"/>
    </row>
    <row r="73" spans="1:22" x14ac:dyDescent="0.2">
      <c r="A73" s="237"/>
      <c r="B73" s="237"/>
      <c r="C73" s="237"/>
      <c r="D73" s="322" t="s">
        <v>79</v>
      </c>
      <c r="E73" s="322"/>
      <c r="F73" s="322"/>
      <c r="G73" s="323">
        <f>SUM(G74:G76)</f>
        <v>0</v>
      </c>
      <c r="H73" s="324">
        <f>SUM(H74:H76)</f>
        <v>0</v>
      </c>
      <c r="I73" s="324">
        <f>SUM(I74:I76)</f>
        <v>0</v>
      </c>
      <c r="J73" s="324">
        <f t="shared" ref="J73:T73" si="23">SUM(J74:J76)</f>
        <v>0</v>
      </c>
      <c r="K73" s="325">
        <f t="shared" si="23"/>
        <v>0</v>
      </c>
      <c r="L73" s="326">
        <f t="shared" si="23"/>
        <v>0</v>
      </c>
      <c r="M73" s="327">
        <f t="shared" si="23"/>
        <v>0</v>
      </c>
      <c r="N73" s="327">
        <f t="shared" si="23"/>
        <v>0</v>
      </c>
      <c r="O73" s="328">
        <f t="shared" si="23"/>
        <v>0</v>
      </c>
      <c r="P73" s="323">
        <f t="shared" si="23"/>
        <v>0</v>
      </c>
      <c r="Q73" s="324">
        <f t="shared" si="23"/>
        <v>0</v>
      </c>
      <c r="R73" s="325">
        <f t="shared" si="23"/>
        <v>0</v>
      </c>
      <c r="S73" s="325">
        <f t="shared" si="23"/>
        <v>0</v>
      </c>
      <c r="T73" s="325">
        <f t="shared" si="23"/>
        <v>0</v>
      </c>
      <c r="U73" s="237"/>
      <c r="V73" s="237"/>
    </row>
    <row r="74" spans="1:22" x14ac:dyDescent="0.2">
      <c r="A74" s="237"/>
      <c r="B74" s="237"/>
      <c r="C74" s="237"/>
      <c r="D74" s="268" t="s">
        <v>80</v>
      </c>
      <c r="E74" s="268"/>
      <c r="F74" s="268"/>
      <c r="G74" s="16"/>
      <c r="H74" s="17"/>
      <c r="I74" s="17"/>
      <c r="J74" s="17"/>
      <c r="K74" s="18"/>
      <c r="L74" s="19"/>
      <c r="M74" s="20"/>
      <c r="N74" s="21"/>
      <c r="O74" s="21"/>
      <c r="P74" s="16"/>
      <c r="Q74" s="17"/>
      <c r="R74" s="18"/>
      <c r="S74" s="18"/>
      <c r="T74" s="18"/>
      <c r="U74" s="237"/>
      <c r="V74" s="237"/>
    </row>
    <row r="75" spans="1:22" x14ac:dyDescent="0.2">
      <c r="A75" s="237"/>
      <c r="B75" s="237"/>
      <c r="C75" s="237"/>
      <c r="D75" s="268" t="s">
        <v>81</v>
      </c>
      <c r="E75" s="268"/>
      <c r="F75" s="268"/>
      <c r="G75" s="16"/>
      <c r="H75" s="17"/>
      <c r="I75" s="17"/>
      <c r="J75" s="17"/>
      <c r="K75" s="18"/>
      <c r="L75" s="19"/>
      <c r="M75" s="20"/>
      <c r="N75" s="21"/>
      <c r="O75" s="21"/>
      <c r="P75" s="16"/>
      <c r="Q75" s="17"/>
      <c r="R75" s="18"/>
      <c r="S75" s="18"/>
      <c r="T75" s="18"/>
      <c r="U75" s="237"/>
      <c r="V75" s="237"/>
    </row>
    <row r="76" spans="1:22" x14ac:dyDescent="0.2">
      <c r="A76" s="237"/>
      <c r="B76" s="237"/>
      <c r="C76" s="237"/>
      <c r="D76" s="268" t="s">
        <v>82</v>
      </c>
      <c r="E76" s="268"/>
      <c r="F76" s="268"/>
      <c r="G76" s="16"/>
      <c r="H76" s="17"/>
      <c r="I76" s="17"/>
      <c r="J76" s="17"/>
      <c r="K76" s="18"/>
      <c r="L76" s="19"/>
      <c r="M76" s="20"/>
      <c r="N76" s="21"/>
      <c r="O76" s="21"/>
      <c r="P76" s="16"/>
      <c r="Q76" s="17"/>
      <c r="R76" s="18"/>
      <c r="S76" s="18"/>
      <c r="T76" s="18"/>
      <c r="U76" s="237"/>
      <c r="V76" s="237"/>
    </row>
    <row r="77" spans="1:22" x14ac:dyDescent="0.2">
      <c r="A77" s="237"/>
      <c r="B77" s="237"/>
      <c r="C77" s="282" t="s">
        <v>83</v>
      </c>
      <c r="D77" s="282"/>
      <c r="E77" s="282"/>
      <c r="F77" s="282"/>
      <c r="G77" s="16"/>
      <c r="H77" s="17"/>
      <c r="I77" s="17"/>
      <c r="J77" s="17"/>
      <c r="K77" s="18"/>
      <c r="L77" s="19"/>
      <c r="M77" s="20"/>
      <c r="N77" s="21"/>
      <c r="O77" s="21"/>
      <c r="P77" s="16"/>
      <c r="Q77" s="17"/>
      <c r="R77" s="18"/>
      <c r="S77" s="18"/>
      <c r="T77" s="18"/>
      <c r="U77" s="237"/>
      <c r="V77" s="237"/>
    </row>
    <row r="78" spans="1:22" ht="16.5" thickBot="1" x14ac:dyDescent="0.3">
      <c r="A78" s="237"/>
      <c r="B78" s="231" t="s">
        <v>84</v>
      </c>
      <c r="C78" s="301"/>
      <c r="D78" s="301"/>
      <c r="E78" s="301"/>
      <c r="F78" s="301"/>
      <c r="G78" s="28"/>
      <c r="H78" s="29"/>
      <c r="I78" s="29"/>
      <c r="J78" s="29"/>
      <c r="K78" s="30"/>
      <c r="L78" s="31"/>
      <c r="M78" s="32"/>
      <c r="N78" s="33"/>
      <c r="O78" s="33"/>
      <c r="P78" s="28"/>
      <c r="Q78" s="29"/>
      <c r="R78" s="30"/>
      <c r="S78" s="30"/>
      <c r="T78" s="30"/>
      <c r="U78" s="237"/>
      <c r="V78" s="237"/>
    </row>
    <row r="79" spans="1:22" s="11" customFormat="1" ht="17.25" thickTop="1" thickBot="1" x14ac:dyDescent="0.3">
      <c r="A79" s="271"/>
      <c r="B79" s="271"/>
      <c r="C79" s="271"/>
      <c r="D79" s="271" t="s">
        <v>85</v>
      </c>
      <c r="E79" s="271"/>
      <c r="F79" s="271"/>
      <c r="G79" s="620">
        <f t="shared" ref="G79:T79" si="24">G5+G41</f>
        <v>0</v>
      </c>
      <c r="H79" s="621">
        <f t="shared" si="24"/>
        <v>0</v>
      </c>
      <c r="I79" s="621">
        <f t="shared" si="24"/>
        <v>0</v>
      </c>
      <c r="J79" s="621">
        <f t="shared" si="24"/>
        <v>0</v>
      </c>
      <c r="K79" s="622">
        <f t="shared" si="24"/>
        <v>0</v>
      </c>
      <c r="L79" s="623">
        <f t="shared" si="24"/>
        <v>0</v>
      </c>
      <c r="M79" s="624">
        <f t="shared" si="24"/>
        <v>0</v>
      </c>
      <c r="N79" s="624">
        <f t="shared" si="24"/>
        <v>0</v>
      </c>
      <c r="O79" s="625">
        <f t="shared" si="24"/>
        <v>0</v>
      </c>
      <c r="P79" s="620">
        <f t="shared" si="24"/>
        <v>0</v>
      </c>
      <c r="Q79" s="621">
        <f t="shared" si="24"/>
        <v>0</v>
      </c>
      <c r="R79" s="622">
        <f t="shared" si="24"/>
        <v>0</v>
      </c>
      <c r="S79" s="622">
        <f t="shared" si="24"/>
        <v>0</v>
      </c>
      <c r="T79" s="622">
        <f t="shared" si="24"/>
        <v>0</v>
      </c>
      <c r="U79" s="237"/>
      <c r="V79" s="246"/>
    </row>
    <row r="80" spans="1:22" ht="13.5" customHeight="1" thickTop="1" x14ac:dyDescent="0.2">
      <c r="A80" s="237"/>
      <c r="B80" s="237"/>
      <c r="C80" s="237"/>
      <c r="D80" s="237"/>
      <c r="E80" s="237"/>
      <c r="F80" s="237"/>
      <c r="G80" s="648" t="s">
        <v>13</v>
      </c>
      <c r="H80" s="649"/>
      <c r="I80" s="649"/>
      <c r="J80" s="649"/>
      <c r="K80" s="650"/>
      <c r="L80" s="651" t="s">
        <v>14</v>
      </c>
      <c r="M80" s="652"/>
      <c r="N80" s="653"/>
      <c r="O80" s="654"/>
      <c r="P80" s="655" t="s">
        <v>15</v>
      </c>
      <c r="Q80" s="656"/>
      <c r="R80" s="656"/>
      <c r="S80" s="656"/>
      <c r="T80" s="656"/>
      <c r="U80" s="237"/>
      <c r="V80" s="237"/>
    </row>
    <row r="81" spans="1:22" ht="15.75" x14ac:dyDescent="0.25">
      <c r="A81" s="237"/>
      <c r="B81" s="329"/>
      <c r="C81" s="329"/>
      <c r="D81" s="237"/>
      <c r="E81" s="246"/>
      <c r="F81" s="613" t="s">
        <v>16</v>
      </c>
      <c r="G81" s="243" t="str">
        <f>IF(G$3="","",G$3)</f>
        <v/>
      </c>
      <c r="H81" s="244" t="str">
        <f>IF(H$3="","",H$3)</f>
        <v/>
      </c>
      <c r="I81" s="244" t="str">
        <f>IF(I$3="","",I$3)</f>
        <v/>
      </c>
      <c r="J81" s="244" t="str">
        <f t="shared" ref="J81:T81" si="25">IF(J$3="","",J$3)</f>
        <v/>
      </c>
      <c r="K81" s="245" t="str">
        <f t="shared" si="25"/>
        <v/>
      </c>
      <c r="L81" s="589" t="str">
        <f t="shared" si="25"/>
        <v/>
      </c>
      <c r="M81" s="244" t="str">
        <f t="shared" si="25"/>
        <v/>
      </c>
      <c r="N81" s="244" t="str">
        <f t="shared" si="25"/>
        <v/>
      </c>
      <c r="O81" s="245" t="str">
        <f t="shared" si="25"/>
        <v/>
      </c>
      <c r="P81" s="243" t="str">
        <f t="shared" si="25"/>
        <v/>
      </c>
      <c r="Q81" s="244" t="str">
        <f t="shared" si="25"/>
        <v/>
      </c>
      <c r="R81" s="245" t="str">
        <f t="shared" si="25"/>
        <v/>
      </c>
      <c r="S81" s="245" t="str">
        <f t="shared" si="25"/>
        <v/>
      </c>
      <c r="T81" s="245" t="str">
        <f t="shared" si="25"/>
        <v/>
      </c>
      <c r="U81" s="237"/>
      <c r="V81" s="237"/>
    </row>
    <row r="82" spans="1:22" ht="147" customHeight="1" thickBot="1" x14ac:dyDescent="0.25">
      <c r="A82" s="330"/>
      <c r="B82" s="330"/>
      <c r="C82" s="330"/>
      <c r="D82" s="240" t="s">
        <v>306</v>
      </c>
      <c r="E82" s="240"/>
      <c r="F82" s="240"/>
      <c r="G82" s="233" t="s">
        <v>302</v>
      </c>
      <c r="H82" s="234" t="s">
        <v>303</v>
      </c>
      <c r="I82" s="234" t="s">
        <v>304</v>
      </c>
      <c r="J82" s="234" t="s">
        <v>305</v>
      </c>
      <c r="K82" s="241" t="s">
        <v>17</v>
      </c>
      <c r="L82" s="242" t="s">
        <v>18</v>
      </c>
      <c r="M82" s="234" t="s">
        <v>19</v>
      </c>
      <c r="N82" s="232" t="s">
        <v>20</v>
      </c>
      <c r="O82" s="232" t="s">
        <v>21</v>
      </c>
      <c r="P82" s="233" t="s">
        <v>22</v>
      </c>
      <c r="Q82" s="234" t="s">
        <v>23</v>
      </c>
      <c r="R82" s="235" t="s">
        <v>24</v>
      </c>
      <c r="S82" s="236" t="s">
        <v>25</v>
      </c>
      <c r="T82" s="236" t="s">
        <v>26</v>
      </c>
      <c r="U82" s="237"/>
      <c r="V82" s="237"/>
    </row>
    <row r="83" spans="1:22" ht="17.25" thickTop="1" thickBot="1" x14ac:dyDescent="0.3">
      <c r="A83" s="270" t="s">
        <v>86</v>
      </c>
      <c r="B83" s="271"/>
      <c r="C83" s="271"/>
      <c r="D83" s="271"/>
      <c r="E83" s="271"/>
      <c r="F83" s="271"/>
      <c r="G83" s="272">
        <f>SUM(G84:G92)</f>
        <v>0</v>
      </c>
      <c r="H83" s="273">
        <f>SUM(H84:H92)</f>
        <v>0</v>
      </c>
      <c r="I83" s="273">
        <f>SUM(I84:I92)</f>
        <v>0</v>
      </c>
      <c r="J83" s="273">
        <f t="shared" ref="J83:T83" si="26">SUM(J84:J92)</f>
        <v>0</v>
      </c>
      <c r="K83" s="274">
        <f t="shared" si="26"/>
        <v>0</v>
      </c>
      <c r="L83" s="309">
        <f t="shared" si="26"/>
        <v>0</v>
      </c>
      <c r="M83" s="277">
        <f t="shared" si="26"/>
        <v>0</v>
      </c>
      <c r="N83" s="277">
        <f t="shared" si="26"/>
        <v>0</v>
      </c>
      <c r="O83" s="277">
        <f t="shared" si="26"/>
        <v>0</v>
      </c>
      <c r="P83" s="272">
        <f t="shared" si="26"/>
        <v>0</v>
      </c>
      <c r="Q83" s="273">
        <f t="shared" si="26"/>
        <v>0</v>
      </c>
      <c r="R83" s="274">
        <f t="shared" si="26"/>
        <v>0</v>
      </c>
      <c r="S83" s="274">
        <f t="shared" si="26"/>
        <v>0</v>
      </c>
      <c r="T83" s="274">
        <f t="shared" si="26"/>
        <v>0</v>
      </c>
      <c r="U83" s="237"/>
      <c r="V83" s="237"/>
    </row>
    <row r="84" spans="1:22" ht="16.5" thickTop="1" x14ac:dyDescent="0.25">
      <c r="A84" s="267"/>
      <c r="B84" s="279" t="s">
        <v>87</v>
      </c>
      <c r="C84" s="281"/>
      <c r="D84" s="281"/>
      <c r="E84" s="281"/>
      <c r="F84" s="281"/>
      <c r="G84" s="22"/>
      <c r="H84" s="23"/>
      <c r="I84" s="23"/>
      <c r="J84" s="23"/>
      <c r="K84" s="24"/>
      <c r="L84" s="40"/>
      <c r="M84" s="27"/>
      <c r="N84" s="27"/>
      <c r="O84" s="27"/>
      <c r="P84" s="22"/>
      <c r="Q84" s="23"/>
      <c r="R84" s="24"/>
      <c r="S84" s="24"/>
      <c r="T84" s="24"/>
      <c r="U84" s="237"/>
      <c r="V84" s="237"/>
    </row>
    <row r="85" spans="1:22" ht="15.75" x14ac:dyDescent="0.25">
      <c r="A85" s="237"/>
      <c r="B85" s="280" t="s">
        <v>88</v>
      </c>
      <c r="C85" s="282"/>
      <c r="D85" s="282"/>
      <c r="E85" s="282"/>
      <c r="F85" s="282"/>
      <c r="G85" s="16"/>
      <c r="H85" s="17"/>
      <c r="I85" s="17"/>
      <c r="J85" s="17"/>
      <c r="K85" s="18"/>
      <c r="L85" s="41"/>
      <c r="M85" s="21"/>
      <c r="N85" s="21"/>
      <c r="O85" s="21"/>
      <c r="P85" s="16"/>
      <c r="Q85" s="17"/>
      <c r="R85" s="18"/>
      <c r="S85" s="18"/>
      <c r="T85" s="18"/>
      <c r="U85" s="237"/>
      <c r="V85" s="237"/>
    </row>
    <row r="86" spans="1:22" ht="15.75" x14ac:dyDescent="0.25">
      <c r="A86" s="237"/>
      <c r="B86" s="280" t="s">
        <v>89</v>
      </c>
      <c r="C86" s="282"/>
      <c r="D86" s="282"/>
      <c r="E86" s="282"/>
      <c r="F86" s="282"/>
      <c r="G86" s="16"/>
      <c r="H86" s="17"/>
      <c r="I86" s="17"/>
      <c r="J86" s="17"/>
      <c r="K86" s="18"/>
      <c r="L86" s="41"/>
      <c r="M86" s="21"/>
      <c r="N86" s="21"/>
      <c r="O86" s="21"/>
      <c r="P86" s="16"/>
      <c r="Q86" s="17"/>
      <c r="R86" s="18"/>
      <c r="S86" s="18"/>
      <c r="T86" s="18"/>
      <c r="U86" s="237"/>
      <c r="V86" s="237"/>
    </row>
    <row r="87" spans="1:22" ht="15.75" x14ac:dyDescent="0.25">
      <c r="A87" s="237"/>
      <c r="B87" s="280" t="s">
        <v>90</v>
      </c>
      <c r="C87" s="282"/>
      <c r="D87" s="282"/>
      <c r="E87" s="282"/>
      <c r="F87" s="282"/>
      <c r="G87" s="16"/>
      <c r="H87" s="17"/>
      <c r="I87" s="17"/>
      <c r="J87" s="17"/>
      <c r="K87" s="18"/>
      <c r="L87" s="41"/>
      <c r="M87" s="21"/>
      <c r="N87" s="21"/>
      <c r="O87" s="21"/>
      <c r="P87" s="16"/>
      <c r="Q87" s="17"/>
      <c r="R87" s="18"/>
      <c r="S87" s="18"/>
      <c r="T87" s="18"/>
      <c r="U87" s="237"/>
      <c r="V87" s="237"/>
    </row>
    <row r="88" spans="1:22" ht="15.75" x14ac:dyDescent="0.25">
      <c r="A88" s="237"/>
      <c r="B88" s="280" t="s">
        <v>91</v>
      </c>
      <c r="C88" s="282"/>
      <c r="D88" s="282"/>
      <c r="E88" s="282"/>
      <c r="F88" s="282"/>
      <c r="G88" s="16"/>
      <c r="H88" s="17"/>
      <c r="I88" s="17"/>
      <c r="J88" s="17"/>
      <c r="K88" s="18"/>
      <c r="L88" s="41"/>
      <c r="M88" s="21"/>
      <c r="N88" s="21"/>
      <c r="O88" s="21"/>
      <c r="P88" s="16"/>
      <c r="Q88" s="17"/>
      <c r="R88" s="18"/>
      <c r="S88" s="18"/>
      <c r="T88" s="18"/>
      <c r="U88" s="237"/>
      <c r="V88" s="237"/>
    </row>
    <row r="89" spans="1:22" ht="15.75" x14ac:dyDescent="0.25">
      <c r="A89" s="237"/>
      <c r="B89" s="280" t="s">
        <v>92</v>
      </c>
      <c r="C89" s="282"/>
      <c r="D89" s="282"/>
      <c r="E89" s="282"/>
      <c r="F89" s="282"/>
      <c r="G89" s="16"/>
      <c r="H89" s="17"/>
      <c r="I89" s="17"/>
      <c r="J89" s="17"/>
      <c r="K89" s="18"/>
      <c r="L89" s="41"/>
      <c r="M89" s="21"/>
      <c r="N89" s="21"/>
      <c r="O89" s="21"/>
      <c r="P89" s="16"/>
      <c r="Q89" s="17"/>
      <c r="R89" s="18"/>
      <c r="S89" s="18"/>
      <c r="T89" s="18"/>
      <c r="U89" s="237"/>
      <c r="V89" s="237"/>
    </row>
    <row r="90" spans="1:22" ht="15.75" x14ac:dyDescent="0.25">
      <c r="A90" s="237"/>
      <c r="B90" s="280" t="s">
        <v>93</v>
      </c>
      <c r="C90" s="282"/>
      <c r="D90" s="282"/>
      <c r="E90" s="282"/>
      <c r="F90" s="282"/>
      <c r="G90" s="16"/>
      <c r="H90" s="17"/>
      <c r="I90" s="17"/>
      <c r="J90" s="17"/>
      <c r="K90" s="18"/>
      <c r="L90" s="41"/>
      <c r="M90" s="21"/>
      <c r="N90" s="21"/>
      <c r="O90" s="21"/>
      <c r="P90" s="16"/>
      <c r="Q90" s="17"/>
      <c r="R90" s="18"/>
      <c r="S90" s="18"/>
      <c r="T90" s="18"/>
      <c r="U90" s="237"/>
      <c r="V90" s="237"/>
    </row>
    <row r="91" spans="1:22" ht="15.75" x14ac:dyDescent="0.25">
      <c r="A91" s="237"/>
      <c r="B91" s="280" t="s">
        <v>94</v>
      </c>
      <c r="C91" s="282"/>
      <c r="D91" s="282"/>
      <c r="E91" s="282"/>
      <c r="F91" s="282"/>
      <c r="G91" s="16"/>
      <c r="H91" s="17"/>
      <c r="I91" s="17"/>
      <c r="J91" s="17"/>
      <c r="K91" s="18"/>
      <c r="L91" s="41"/>
      <c r="M91" s="21"/>
      <c r="N91" s="21"/>
      <c r="O91" s="21"/>
      <c r="P91" s="16"/>
      <c r="Q91" s="17"/>
      <c r="R91" s="18"/>
      <c r="S91" s="18"/>
      <c r="T91" s="18"/>
      <c r="U91" s="237"/>
      <c r="V91" s="237"/>
    </row>
    <row r="92" spans="1:22" ht="16.5" thickBot="1" x14ac:dyDescent="0.3">
      <c r="A92" s="332"/>
      <c r="B92" s="331" t="s">
        <v>95</v>
      </c>
      <c r="C92" s="301"/>
      <c r="D92" s="301"/>
      <c r="E92" s="301"/>
      <c r="F92" s="301"/>
      <c r="G92" s="28"/>
      <c r="H92" s="29"/>
      <c r="I92" s="29"/>
      <c r="J92" s="29"/>
      <c r="K92" s="30"/>
      <c r="L92" s="42"/>
      <c r="M92" s="33"/>
      <c r="N92" s="33"/>
      <c r="O92" s="33"/>
      <c r="P92" s="28"/>
      <c r="Q92" s="29"/>
      <c r="R92" s="30"/>
      <c r="S92" s="30"/>
      <c r="T92" s="30"/>
      <c r="U92" s="237"/>
      <c r="V92" s="237"/>
    </row>
    <row r="93" spans="1:22" ht="17.25" thickTop="1" thickBot="1" x14ac:dyDescent="0.3">
      <c r="A93" s="270" t="s">
        <v>96</v>
      </c>
      <c r="B93" s="271"/>
      <c r="C93" s="271"/>
      <c r="D93" s="271"/>
      <c r="E93" s="271"/>
      <c r="F93" s="271"/>
      <c r="G93" s="302">
        <f>G94+G102+G109+G128</f>
        <v>0</v>
      </c>
      <c r="H93" s="303">
        <f>H94+H102+H109+H128</f>
        <v>0</v>
      </c>
      <c r="I93" s="303">
        <f>I94+I102+I109+I128</f>
        <v>0</v>
      </c>
      <c r="J93" s="303">
        <f t="shared" ref="J93:T93" si="27">J94+J102+J109+J128</f>
        <v>0</v>
      </c>
      <c r="K93" s="304">
        <f t="shared" si="27"/>
        <v>0</v>
      </c>
      <c r="L93" s="310">
        <f t="shared" si="27"/>
        <v>0</v>
      </c>
      <c r="M93" s="307">
        <f t="shared" si="27"/>
        <v>0</v>
      </c>
      <c r="N93" s="307">
        <f t="shared" si="27"/>
        <v>0</v>
      </c>
      <c r="O93" s="307">
        <f t="shared" si="27"/>
        <v>0</v>
      </c>
      <c r="P93" s="302">
        <f t="shared" si="27"/>
        <v>0</v>
      </c>
      <c r="Q93" s="303">
        <f t="shared" si="27"/>
        <v>0</v>
      </c>
      <c r="R93" s="304">
        <f t="shared" si="27"/>
        <v>0</v>
      </c>
      <c r="S93" s="304">
        <f t="shared" si="27"/>
        <v>0</v>
      </c>
      <c r="T93" s="304">
        <f t="shared" si="27"/>
        <v>0</v>
      </c>
      <c r="U93" s="237"/>
      <c r="V93" s="237"/>
    </row>
    <row r="94" spans="1:22" ht="16.5" thickTop="1" x14ac:dyDescent="0.25">
      <c r="A94" s="267"/>
      <c r="B94" s="279" t="s">
        <v>97</v>
      </c>
      <c r="C94" s="281"/>
      <c r="D94" s="281"/>
      <c r="E94" s="281"/>
      <c r="F94" s="281"/>
      <c r="G94" s="295">
        <f>G95+G96+G99</f>
        <v>0</v>
      </c>
      <c r="H94" s="296">
        <f>H95+H96+H99</f>
        <v>0</v>
      </c>
      <c r="I94" s="296">
        <f>I95+I96+I99</f>
        <v>0</v>
      </c>
      <c r="J94" s="296">
        <f t="shared" ref="J94:T94" si="28">J95+J96+J99</f>
        <v>0</v>
      </c>
      <c r="K94" s="297">
        <f t="shared" si="28"/>
        <v>0</v>
      </c>
      <c r="L94" s="333">
        <f t="shared" si="28"/>
        <v>0</v>
      </c>
      <c r="M94" s="300">
        <f t="shared" si="28"/>
        <v>0</v>
      </c>
      <c r="N94" s="300">
        <f t="shared" si="28"/>
        <v>0</v>
      </c>
      <c r="O94" s="300">
        <f t="shared" si="28"/>
        <v>0</v>
      </c>
      <c r="P94" s="295">
        <f t="shared" si="28"/>
        <v>0</v>
      </c>
      <c r="Q94" s="296">
        <f t="shared" si="28"/>
        <v>0</v>
      </c>
      <c r="R94" s="297">
        <f t="shared" si="28"/>
        <v>0</v>
      </c>
      <c r="S94" s="297">
        <f t="shared" si="28"/>
        <v>0</v>
      </c>
      <c r="T94" s="297">
        <f t="shared" si="28"/>
        <v>0</v>
      </c>
      <c r="U94" s="237"/>
      <c r="V94" s="237"/>
    </row>
    <row r="95" spans="1:22" x14ac:dyDescent="0.2">
      <c r="A95" s="237"/>
      <c r="B95" s="237"/>
      <c r="C95" s="282" t="s">
        <v>98</v>
      </c>
      <c r="D95" s="282"/>
      <c r="E95" s="282"/>
      <c r="F95" s="282"/>
      <c r="G95" s="16"/>
      <c r="H95" s="17"/>
      <c r="I95" s="17"/>
      <c r="J95" s="17"/>
      <c r="K95" s="18"/>
      <c r="L95" s="41"/>
      <c r="M95" s="21"/>
      <c r="N95" s="21"/>
      <c r="O95" s="21"/>
      <c r="P95" s="16"/>
      <c r="Q95" s="17"/>
      <c r="R95" s="18"/>
      <c r="S95" s="18"/>
      <c r="T95" s="18"/>
      <c r="U95" s="237"/>
      <c r="V95" s="237"/>
    </row>
    <row r="96" spans="1:22" x14ac:dyDescent="0.2">
      <c r="A96" s="237"/>
      <c r="B96" s="237"/>
      <c r="C96" s="282" t="s">
        <v>99</v>
      </c>
      <c r="D96" s="282"/>
      <c r="E96" s="282"/>
      <c r="F96" s="282"/>
      <c r="G96" s="295">
        <f t="shared" ref="G96:T96" si="29">G97+G98</f>
        <v>0</v>
      </c>
      <c r="H96" s="296">
        <f t="shared" si="29"/>
        <v>0</v>
      </c>
      <c r="I96" s="296">
        <f t="shared" si="29"/>
        <v>0</v>
      </c>
      <c r="J96" s="296">
        <f t="shared" si="29"/>
        <v>0</v>
      </c>
      <c r="K96" s="297">
        <f t="shared" si="29"/>
        <v>0</v>
      </c>
      <c r="L96" s="333">
        <f t="shared" si="29"/>
        <v>0</v>
      </c>
      <c r="M96" s="300">
        <f t="shared" si="29"/>
        <v>0</v>
      </c>
      <c r="N96" s="300">
        <f t="shared" si="29"/>
        <v>0</v>
      </c>
      <c r="O96" s="300">
        <f t="shared" si="29"/>
        <v>0</v>
      </c>
      <c r="P96" s="295">
        <f t="shared" si="29"/>
        <v>0</v>
      </c>
      <c r="Q96" s="296">
        <f t="shared" si="29"/>
        <v>0</v>
      </c>
      <c r="R96" s="297">
        <f t="shared" si="29"/>
        <v>0</v>
      </c>
      <c r="S96" s="297">
        <f t="shared" si="29"/>
        <v>0</v>
      </c>
      <c r="T96" s="297">
        <f t="shared" si="29"/>
        <v>0</v>
      </c>
      <c r="U96" s="237"/>
      <c r="V96" s="237"/>
    </row>
    <row r="97" spans="1:22" x14ac:dyDescent="0.2">
      <c r="A97" s="237"/>
      <c r="B97" s="237"/>
      <c r="C97" s="237"/>
      <c r="D97" s="268" t="s">
        <v>100</v>
      </c>
      <c r="E97" s="268"/>
      <c r="F97" s="268"/>
      <c r="G97" s="16"/>
      <c r="H97" s="17"/>
      <c r="I97" s="17"/>
      <c r="J97" s="17"/>
      <c r="K97" s="18"/>
      <c r="L97" s="41"/>
      <c r="M97" s="21"/>
      <c r="N97" s="21"/>
      <c r="O97" s="21"/>
      <c r="P97" s="16"/>
      <c r="Q97" s="17"/>
      <c r="R97" s="18"/>
      <c r="S97" s="18"/>
      <c r="T97" s="18"/>
      <c r="U97" s="237"/>
      <c r="V97" s="237"/>
    </row>
    <row r="98" spans="1:22" x14ac:dyDescent="0.2">
      <c r="A98" s="237"/>
      <c r="B98" s="237"/>
      <c r="C98" s="237"/>
      <c r="D98" s="268" t="s">
        <v>101</v>
      </c>
      <c r="E98" s="268"/>
      <c r="F98" s="268"/>
      <c r="G98" s="16"/>
      <c r="H98" s="17"/>
      <c r="I98" s="17"/>
      <c r="J98" s="17"/>
      <c r="K98" s="18"/>
      <c r="L98" s="41"/>
      <c r="M98" s="21"/>
      <c r="N98" s="21"/>
      <c r="O98" s="21"/>
      <c r="P98" s="16"/>
      <c r="Q98" s="17"/>
      <c r="R98" s="18"/>
      <c r="S98" s="18"/>
      <c r="T98" s="18"/>
      <c r="U98" s="237"/>
      <c r="V98" s="237"/>
    </row>
    <row r="99" spans="1:22" x14ac:dyDescent="0.2">
      <c r="A99" s="237"/>
      <c r="B99" s="237"/>
      <c r="C99" s="282" t="s">
        <v>102</v>
      </c>
      <c r="D99" s="282"/>
      <c r="E99" s="282"/>
      <c r="F99" s="282"/>
      <c r="G99" s="295">
        <f t="shared" ref="G99:T99" si="30">G100+G101</f>
        <v>0</v>
      </c>
      <c r="H99" s="296">
        <f t="shared" si="30"/>
        <v>0</v>
      </c>
      <c r="I99" s="296">
        <f t="shared" si="30"/>
        <v>0</v>
      </c>
      <c r="J99" s="296">
        <f t="shared" si="30"/>
        <v>0</v>
      </c>
      <c r="K99" s="297">
        <f t="shared" si="30"/>
        <v>0</v>
      </c>
      <c r="L99" s="333">
        <f t="shared" si="30"/>
        <v>0</v>
      </c>
      <c r="M99" s="300">
        <f t="shared" si="30"/>
        <v>0</v>
      </c>
      <c r="N99" s="300">
        <f t="shared" si="30"/>
        <v>0</v>
      </c>
      <c r="O99" s="300">
        <f t="shared" si="30"/>
        <v>0</v>
      </c>
      <c r="P99" s="295">
        <f t="shared" si="30"/>
        <v>0</v>
      </c>
      <c r="Q99" s="296">
        <f t="shared" si="30"/>
        <v>0</v>
      </c>
      <c r="R99" s="297">
        <f t="shared" si="30"/>
        <v>0</v>
      </c>
      <c r="S99" s="297">
        <f t="shared" si="30"/>
        <v>0</v>
      </c>
      <c r="T99" s="297">
        <f t="shared" si="30"/>
        <v>0</v>
      </c>
      <c r="U99" s="237"/>
      <c r="V99" s="237"/>
    </row>
    <row r="100" spans="1:22" x14ac:dyDescent="0.2">
      <c r="A100" s="237"/>
      <c r="B100" s="237"/>
      <c r="C100" s="237"/>
      <c r="D100" s="268" t="s">
        <v>103</v>
      </c>
      <c r="E100" s="268"/>
      <c r="F100" s="268"/>
      <c r="G100" s="16"/>
      <c r="H100" s="17"/>
      <c r="I100" s="17"/>
      <c r="J100" s="17"/>
      <c r="K100" s="18"/>
      <c r="L100" s="41"/>
      <c r="M100" s="21"/>
      <c r="N100" s="21"/>
      <c r="O100" s="21"/>
      <c r="P100" s="16"/>
      <c r="Q100" s="17"/>
      <c r="R100" s="18"/>
      <c r="S100" s="18"/>
      <c r="T100" s="18"/>
      <c r="U100" s="237"/>
      <c r="V100" s="237"/>
    </row>
    <row r="101" spans="1:22" x14ac:dyDescent="0.2">
      <c r="A101" s="237"/>
      <c r="B101" s="237"/>
      <c r="C101" s="237"/>
      <c r="D101" s="268" t="s">
        <v>104</v>
      </c>
      <c r="E101" s="268"/>
      <c r="F101" s="268"/>
      <c r="G101" s="16"/>
      <c r="H101" s="17"/>
      <c r="I101" s="17"/>
      <c r="J101" s="17"/>
      <c r="K101" s="18"/>
      <c r="L101" s="41"/>
      <c r="M101" s="21"/>
      <c r="N101" s="21"/>
      <c r="O101" s="21"/>
      <c r="P101" s="16"/>
      <c r="Q101" s="17"/>
      <c r="R101" s="18"/>
      <c r="S101" s="18"/>
      <c r="T101" s="18"/>
      <c r="U101" s="237"/>
      <c r="V101" s="237"/>
    </row>
    <row r="102" spans="1:22" ht="15.75" x14ac:dyDescent="0.25">
      <c r="A102" s="237"/>
      <c r="B102" s="249" t="s">
        <v>105</v>
      </c>
      <c r="C102" s="257"/>
      <c r="D102" s="257"/>
      <c r="E102" s="257"/>
      <c r="F102" s="257"/>
      <c r="G102" s="258">
        <f>G103+G104</f>
        <v>0</v>
      </c>
      <c r="H102" s="259">
        <f>H103+H104</f>
        <v>0</v>
      </c>
      <c r="I102" s="259">
        <f>I103+I104</f>
        <v>0</v>
      </c>
      <c r="J102" s="259">
        <f t="shared" ref="J102:T102" si="31">J103+J104</f>
        <v>0</v>
      </c>
      <c r="K102" s="260">
        <f t="shared" si="31"/>
        <v>0</v>
      </c>
      <c r="L102" s="334">
        <f t="shared" si="31"/>
        <v>0</v>
      </c>
      <c r="M102" s="263">
        <f t="shared" si="31"/>
        <v>0</v>
      </c>
      <c r="N102" s="263">
        <f t="shared" si="31"/>
        <v>0</v>
      </c>
      <c r="O102" s="263">
        <f t="shared" si="31"/>
        <v>0</v>
      </c>
      <c r="P102" s="258">
        <f t="shared" si="31"/>
        <v>0</v>
      </c>
      <c r="Q102" s="259">
        <f t="shared" si="31"/>
        <v>0</v>
      </c>
      <c r="R102" s="260">
        <f t="shared" si="31"/>
        <v>0</v>
      </c>
      <c r="S102" s="260">
        <f t="shared" si="31"/>
        <v>0</v>
      </c>
      <c r="T102" s="260">
        <f t="shared" si="31"/>
        <v>0</v>
      </c>
      <c r="U102" s="237"/>
      <c r="V102" s="237"/>
    </row>
    <row r="103" spans="1:22" x14ac:dyDescent="0.2">
      <c r="A103" s="237"/>
      <c r="B103" s="237"/>
      <c r="C103" s="282" t="s">
        <v>106</v>
      </c>
      <c r="D103" s="282"/>
      <c r="E103" s="282"/>
      <c r="F103" s="282"/>
      <c r="G103" s="16"/>
      <c r="H103" s="17"/>
      <c r="I103" s="17"/>
      <c r="J103" s="17"/>
      <c r="K103" s="18"/>
      <c r="L103" s="41"/>
      <c r="M103" s="21"/>
      <c r="N103" s="21"/>
      <c r="O103" s="21"/>
      <c r="P103" s="16"/>
      <c r="Q103" s="17"/>
      <c r="R103" s="18"/>
      <c r="S103" s="18"/>
      <c r="T103" s="18"/>
      <c r="U103" s="237"/>
      <c r="V103" s="237"/>
    </row>
    <row r="104" spans="1:22" x14ac:dyDescent="0.2">
      <c r="A104" s="237"/>
      <c r="B104" s="237"/>
      <c r="C104" s="257" t="s">
        <v>107</v>
      </c>
      <c r="D104" s="257"/>
      <c r="E104" s="257"/>
      <c r="F104" s="257"/>
      <c r="G104" s="258">
        <f>G105+G106+G107+G108</f>
        <v>0</v>
      </c>
      <c r="H104" s="259">
        <f>H105+H106+H107+H108</f>
        <v>0</v>
      </c>
      <c r="I104" s="259">
        <f>I105+I106+I107+I108</f>
        <v>0</v>
      </c>
      <c r="J104" s="259">
        <f t="shared" ref="J104:T104" si="32">J105+J106+J107+J108</f>
        <v>0</v>
      </c>
      <c r="K104" s="260">
        <f t="shared" si="32"/>
        <v>0</v>
      </c>
      <c r="L104" s="334">
        <f t="shared" si="32"/>
        <v>0</v>
      </c>
      <c r="M104" s="263">
        <f t="shared" si="32"/>
        <v>0</v>
      </c>
      <c r="N104" s="263">
        <f t="shared" si="32"/>
        <v>0</v>
      </c>
      <c r="O104" s="263">
        <f t="shared" si="32"/>
        <v>0</v>
      </c>
      <c r="P104" s="258">
        <f t="shared" si="32"/>
        <v>0</v>
      </c>
      <c r="Q104" s="259">
        <f t="shared" si="32"/>
        <v>0</v>
      </c>
      <c r="R104" s="260">
        <f t="shared" si="32"/>
        <v>0</v>
      </c>
      <c r="S104" s="260">
        <f t="shared" si="32"/>
        <v>0</v>
      </c>
      <c r="T104" s="260">
        <f t="shared" si="32"/>
        <v>0</v>
      </c>
      <c r="U104" s="237"/>
      <c r="V104" s="237"/>
    </row>
    <row r="105" spans="1:22" x14ac:dyDescent="0.2">
      <c r="A105" s="237"/>
      <c r="B105" s="237"/>
      <c r="C105" s="237"/>
      <c r="D105" s="282" t="s">
        <v>108</v>
      </c>
      <c r="E105" s="282"/>
      <c r="F105" s="282"/>
      <c r="G105" s="16"/>
      <c r="H105" s="17"/>
      <c r="I105" s="17"/>
      <c r="J105" s="17"/>
      <c r="K105" s="18"/>
      <c r="L105" s="41"/>
      <c r="M105" s="21"/>
      <c r="N105" s="21"/>
      <c r="O105" s="43"/>
      <c r="P105" s="16"/>
      <c r="Q105" s="17"/>
      <c r="R105" s="18"/>
      <c r="S105" s="18"/>
      <c r="T105" s="18"/>
      <c r="U105" s="237"/>
      <c r="V105" s="237"/>
    </row>
    <row r="106" spans="1:22" x14ac:dyDescent="0.2">
      <c r="A106" s="237"/>
      <c r="B106" s="237"/>
      <c r="C106" s="237"/>
      <c r="D106" s="282" t="s">
        <v>109</v>
      </c>
      <c r="E106" s="282"/>
      <c r="F106" s="282"/>
      <c r="G106" s="16"/>
      <c r="H106" s="17"/>
      <c r="I106" s="17"/>
      <c r="J106" s="17"/>
      <c r="K106" s="18"/>
      <c r="L106" s="41"/>
      <c r="M106" s="21"/>
      <c r="N106" s="21"/>
      <c r="O106" s="21"/>
      <c r="P106" s="16"/>
      <c r="Q106" s="17"/>
      <c r="R106" s="18"/>
      <c r="S106" s="18"/>
      <c r="T106" s="18"/>
      <c r="U106" s="237"/>
      <c r="V106" s="237"/>
    </row>
    <row r="107" spans="1:22" x14ac:dyDescent="0.2">
      <c r="A107" s="237"/>
      <c r="B107" s="237"/>
      <c r="C107" s="237"/>
      <c r="D107" s="282" t="s">
        <v>110</v>
      </c>
      <c r="E107" s="282"/>
      <c r="F107" s="282"/>
      <c r="G107" s="16"/>
      <c r="H107" s="17"/>
      <c r="I107" s="17"/>
      <c r="J107" s="17"/>
      <c r="K107" s="18"/>
      <c r="L107" s="41"/>
      <c r="M107" s="21"/>
      <c r="N107" s="21"/>
      <c r="O107" s="21"/>
      <c r="P107" s="16"/>
      <c r="Q107" s="17"/>
      <c r="R107" s="18"/>
      <c r="S107" s="18"/>
      <c r="T107" s="18"/>
      <c r="U107" s="237"/>
      <c r="V107" s="237"/>
    </row>
    <row r="108" spans="1:22" x14ac:dyDescent="0.2">
      <c r="A108" s="237"/>
      <c r="B108" s="237"/>
      <c r="C108" s="237"/>
      <c r="D108" s="282" t="s">
        <v>111</v>
      </c>
      <c r="E108" s="282"/>
      <c r="F108" s="282"/>
      <c r="G108" s="16"/>
      <c r="H108" s="17"/>
      <c r="I108" s="17"/>
      <c r="J108" s="17"/>
      <c r="K108" s="18"/>
      <c r="L108" s="41"/>
      <c r="M108" s="21"/>
      <c r="N108" s="21"/>
      <c r="O108" s="21"/>
      <c r="P108" s="16"/>
      <c r="Q108" s="17"/>
      <c r="R108" s="18"/>
      <c r="S108" s="18"/>
      <c r="T108" s="18"/>
      <c r="U108" s="237"/>
      <c r="V108" s="237"/>
    </row>
    <row r="109" spans="1:22" ht="15.75" x14ac:dyDescent="0.25">
      <c r="A109" s="237"/>
      <c r="B109" s="249" t="s">
        <v>112</v>
      </c>
      <c r="C109" s="257"/>
      <c r="D109" s="257"/>
      <c r="E109" s="257"/>
      <c r="F109" s="257"/>
      <c r="G109" s="258">
        <f>G110+G115+G127</f>
        <v>0</v>
      </c>
      <c r="H109" s="259">
        <f>H110+H115+H127</f>
        <v>0</v>
      </c>
      <c r="I109" s="259">
        <f>I110+I115+I127</f>
        <v>0</v>
      </c>
      <c r="J109" s="259">
        <f t="shared" ref="J109:T109" si="33">J110+J115+J127</f>
        <v>0</v>
      </c>
      <c r="K109" s="260">
        <f t="shared" si="33"/>
        <v>0</v>
      </c>
      <c r="L109" s="334">
        <f t="shared" si="33"/>
        <v>0</v>
      </c>
      <c r="M109" s="263">
        <f t="shared" si="33"/>
        <v>0</v>
      </c>
      <c r="N109" s="263">
        <f t="shared" si="33"/>
        <v>0</v>
      </c>
      <c r="O109" s="263">
        <f t="shared" si="33"/>
        <v>0</v>
      </c>
      <c r="P109" s="258">
        <f t="shared" si="33"/>
        <v>0</v>
      </c>
      <c r="Q109" s="259">
        <f t="shared" si="33"/>
        <v>0</v>
      </c>
      <c r="R109" s="260">
        <f t="shared" si="33"/>
        <v>0</v>
      </c>
      <c r="S109" s="260">
        <f t="shared" si="33"/>
        <v>0</v>
      </c>
      <c r="T109" s="260">
        <f t="shared" si="33"/>
        <v>0</v>
      </c>
      <c r="U109" s="237"/>
      <c r="V109" s="237"/>
    </row>
    <row r="110" spans="1:22" x14ac:dyDescent="0.2">
      <c r="A110" s="237"/>
      <c r="B110" s="237"/>
      <c r="C110" s="322" t="s">
        <v>106</v>
      </c>
      <c r="D110" s="322"/>
      <c r="E110" s="322"/>
      <c r="F110" s="322"/>
      <c r="G110" s="323">
        <f>G111+G114</f>
        <v>0</v>
      </c>
      <c r="H110" s="324">
        <f>H111+H114</f>
        <v>0</v>
      </c>
      <c r="I110" s="324">
        <f>I111+I114</f>
        <v>0</v>
      </c>
      <c r="J110" s="324">
        <f t="shared" ref="J110:T110" si="34">J111+J114</f>
        <v>0</v>
      </c>
      <c r="K110" s="325">
        <f t="shared" si="34"/>
        <v>0</v>
      </c>
      <c r="L110" s="335">
        <f t="shared" si="34"/>
        <v>0</v>
      </c>
      <c r="M110" s="328">
        <f t="shared" si="34"/>
        <v>0</v>
      </c>
      <c r="N110" s="328">
        <f t="shared" si="34"/>
        <v>0</v>
      </c>
      <c r="O110" s="328">
        <f t="shared" si="34"/>
        <v>0</v>
      </c>
      <c r="P110" s="323">
        <f t="shared" si="34"/>
        <v>0</v>
      </c>
      <c r="Q110" s="324">
        <f t="shared" si="34"/>
        <v>0</v>
      </c>
      <c r="R110" s="325">
        <f t="shared" si="34"/>
        <v>0</v>
      </c>
      <c r="S110" s="325">
        <f t="shared" si="34"/>
        <v>0</v>
      </c>
      <c r="T110" s="325">
        <f t="shared" si="34"/>
        <v>0</v>
      </c>
      <c r="U110" s="237"/>
      <c r="V110" s="237"/>
    </row>
    <row r="111" spans="1:22" x14ac:dyDescent="0.2">
      <c r="A111" s="237"/>
      <c r="B111" s="237"/>
      <c r="C111" s="237"/>
      <c r="D111" s="322" t="s">
        <v>113</v>
      </c>
      <c r="E111" s="322"/>
      <c r="F111" s="322"/>
      <c r="G111" s="323">
        <f>G112+G113</f>
        <v>0</v>
      </c>
      <c r="H111" s="324">
        <f>H112+H113</f>
        <v>0</v>
      </c>
      <c r="I111" s="324">
        <f>I112+I113</f>
        <v>0</v>
      </c>
      <c r="J111" s="324">
        <f t="shared" ref="J111:T111" si="35">J112+J113</f>
        <v>0</v>
      </c>
      <c r="K111" s="325">
        <f t="shared" si="35"/>
        <v>0</v>
      </c>
      <c r="L111" s="335">
        <f t="shared" si="35"/>
        <v>0</v>
      </c>
      <c r="M111" s="328">
        <f t="shared" si="35"/>
        <v>0</v>
      </c>
      <c r="N111" s="328">
        <f t="shared" si="35"/>
        <v>0</v>
      </c>
      <c r="O111" s="328">
        <f t="shared" si="35"/>
        <v>0</v>
      </c>
      <c r="P111" s="323">
        <f t="shared" si="35"/>
        <v>0</v>
      </c>
      <c r="Q111" s="324">
        <f t="shared" si="35"/>
        <v>0</v>
      </c>
      <c r="R111" s="325">
        <f t="shared" si="35"/>
        <v>0</v>
      </c>
      <c r="S111" s="325">
        <f t="shared" si="35"/>
        <v>0</v>
      </c>
      <c r="T111" s="325">
        <f t="shared" si="35"/>
        <v>0</v>
      </c>
      <c r="U111" s="237"/>
      <c r="V111" s="237"/>
    </row>
    <row r="112" spans="1:22" x14ac:dyDescent="0.2">
      <c r="A112" s="237"/>
      <c r="B112" s="237"/>
      <c r="C112" s="237"/>
      <c r="D112" s="268" t="s">
        <v>69</v>
      </c>
      <c r="E112" s="268"/>
      <c r="F112" s="268"/>
      <c r="G112" s="16"/>
      <c r="H112" s="17"/>
      <c r="I112" s="17"/>
      <c r="J112" s="17"/>
      <c r="K112" s="18"/>
      <c r="L112" s="41"/>
      <c r="M112" s="21"/>
      <c r="N112" s="21"/>
      <c r="O112" s="21"/>
      <c r="P112" s="16"/>
      <c r="Q112" s="17"/>
      <c r="R112" s="18"/>
      <c r="S112" s="18"/>
      <c r="T112" s="18"/>
      <c r="U112" s="237"/>
      <c r="V112" s="237"/>
    </row>
    <row r="113" spans="1:22" x14ac:dyDescent="0.2">
      <c r="A113" s="237"/>
      <c r="B113" s="237"/>
      <c r="C113" s="237"/>
      <c r="D113" s="268" t="s">
        <v>70</v>
      </c>
      <c r="E113" s="268"/>
      <c r="F113" s="268"/>
      <c r="G113" s="16"/>
      <c r="H113" s="17"/>
      <c r="I113" s="17"/>
      <c r="J113" s="17"/>
      <c r="K113" s="18"/>
      <c r="L113" s="41"/>
      <c r="M113" s="21"/>
      <c r="N113" s="21"/>
      <c r="O113" s="21"/>
      <c r="P113" s="16"/>
      <c r="Q113" s="17"/>
      <c r="R113" s="18"/>
      <c r="S113" s="18"/>
      <c r="T113" s="18"/>
      <c r="U113" s="237"/>
      <c r="V113" s="237"/>
    </row>
    <row r="114" spans="1:22" x14ac:dyDescent="0.2">
      <c r="A114" s="237"/>
      <c r="B114" s="237"/>
      <c r="C114" s="237"/>
      <c r="D114" s="282" t="s">
        <v>114</v>
      </c>
      <c r="E114" s="282"/>
      <c r="F114" s="282"/>
      <c r="G114" s="16"/>
      <c r="H114" s="17"/>
      <c r="I114" s="17"/>
      <c r="J114" s="17"/>
      <c r="K114" s="18"/>
      <c r="L114" s="41"/>
      <c r="M114" s="21"/>
      <c r="N114" s="21"/>
      <c r="O114" s="21"/>
      <c r="P114" s="16"/>
      <c r="Q114" s="17"/>
      <c r="R114" s="18"/>
      <c r="S114" s="18"/>
      <c r="T114" s="18"/>
      <c r="U114" s="237"/>
      <c r="V114" s="237"/>
    </row>
    <row r="115" spans="1:22" x14ac:dyDescent="0.2">
      <c r="A115" s="237"/>
      <c r="B115" s="237"/>
      <c r="C115" s="322" t="s">
        <v>107</v>
      </c>
      <c r="D115" s="322"/>
      <c r="E115" s="322"/>
      <c r="F115" s="322"/>
      <c r="G115" s="323">
        <f>G116+G117+G118+G119+G122+G123+G124+G125+G126</f>
        <v>0</v>
      </c>
      <c r="H115" s="324">
        <f>H116+H117+H118+H119+H122+H123+H124+H125+H126</f>
        <v>0</v>
      </c>
      <c r="I115" s="324">
        <f>I116+I117+I118+I119+I122+I123+I124+I125+I126</f>
        <v>0</v>
      </c>
      <c r="J115" s="324">
        <f t="shared" ref="J115:T115" si="36">J116+J117+J118+J119+J122+J123+J124+J125+J126</f>
        <v>0</v>
      </c>
      <c r="K115" s="325">
        <f t="shared" si="36"/>
        <v>0</v>
      </c>
      <c r="L115" s="335">
        <f t="shared" si="36"/>
        <v>0</v>
      </c>
      <c r="M115" s="328">
        <f t="shared" si="36"/>
        <v>0</v>
      </c>
      <c r="N115" s="328">
        <f t="shared" si="36"/>
        <v>0</v>
      </c>
      <c r="O115" s="328">
        <f t="shared" si="36"/>
        <v>0</v>
      </c>
      <c r="P115" s="323">
        <f t="shared" si="36"/>
        <v>0</v>
      </c>
      <c r="Q115" s="324">
        <f t="shared" si="36"/>
        <v>0</v>
      </c>
      <c r="R115" s="325">
        <f t="shared" si="36"/>
        <v>0</v>
      </c>
      <c r="S115" s="325">
        <f t="shared" si="36"/>
        <v>0</v>
      </c>
      <c r="T115" s="325">
        <f t="shared" si="36"/>
        <v>0</v>
      </c>
      <c r="U115" s="237"/>
      <c r="V115" s="237"/>
    </row>
    <row r="116" spans="1:22" x14ac:dyDescent="0.2">
      <c r="A116" s="237"/>
      <c r="B116" s="237"/>
      <c r="C116" s="237"/>
      <c r="D116" s="282" t="s">
        <v>108</v>
      </c>
      <c r="E116" s="282"/>
      <c r="F116" s="282"/>
      <c r="G116" s="16"/>
      <c r="H116" s="17"/>
      <c r="I116" s="17"/>
      <c r="J116" s="17"/>
      <c r="K116" s="18"/>
      <c r="L116" s="41"/>
      <c r="M116" s="21"/>
      <c r="N116" s="21"/>
      <c r="O116" s="43"/>
      <c r="P116" s="16"/>
      <c r="Q116" s="17"/>
      <c r="R116" s="18"/>
      <c r="S116" s="18"/>
      <c r="T116" s="18"/>
      <c r="U116" s="237"/>
      <c r="V116" s="237"/>
    </row>
    <row r="117" spans="1:22" x14ac:dyDescent="0.2">
      <c r="A117" s="237"/>
      <c r="B117" s="237"/>
      <c r="C117" s="237"/>
      <c r="D117" s="282" t="s">
        <v>109</v>
      </c>
      <c r="E117" s="282"/>
      <c r="F117" s="282"/>
      <c r="G117" s="16"/>
      <c r="H117" s="17"/>
      <c r="I117" s="17"/>
      <c r="J117" s="17"/>
      <c r="K117" s="18"/>
      <c r="L117" s="41"/>
      <c r="M117" s="21"/>
      <c r="N117" s="21"/>
      <c r="O117" s="21"/>
      <c r="P117" s="16"/>
      <c r="Q117" s="17"/>
      <c r="R117" s="18"/>
      <c r="S117" s="18"/>
      <c r="T117" s="18"/>
      <c r="U117" s="237"/>
      <c r="V117" s="237"/>
    </row>
    <row r="118" spans="1:22" x14ac:dyDescent="0.2">
      <c r="A118" s="237"/>
      <c r="B118" s="237"/>
      <c r="C118" s="237"/>
      <c r="D118" s="282" t="s">
        <v>110</v>
      </c>
      <c r="E118" s="282"/>
      <c r="F118" s="282"/>
      <c r="G118" s="16"/>
      <c r="H118" s="17"/>
      <c r="I118" s="17"/>
      <c r="J118" s="17"/>
      <c r="K118" s="18"/>
      <c r="L118" s="41"/>
      <c r="M118" s="21"/>
      <c r="N118" s="21"/>
      <c r="O118" s="21"/>
      <c r="P118" s="16"/>
      <c r="Q118" s="17"/>
      <c r="R118" s="18"/>
      <c r="S118" s="18"/>
      <c r="T118" s="18"/>
      <c r="U118" s="237"/>
      <c r="V118" s="237"/>
    </row>
    <row r="119" spans="1:22" x14ac:dyDescent="0.2">
      <c r="A119" s="237"/>
      <c r="B119" s="237"/>
      <c r="C119" s="237"/>
      <c r="D119" s="322" t="s">
        <v>115</v>
      </c>
      <c r="E119" s="322"/>
      <c r="F119" s="322"/>
      <c r="G119" s="323">
        <f>G120+G121</f>
        <v>0</v>
      </c>
      <c r="H119" s="324">
        <f>H120+H121</f>
        <v>0</v>
      </c>
      <c r="I119" s="324">
        <f>I120+I121</f>
        <v>0</v>
      </c>
      <c r="J119" s="324">
        <f t="shared" ref="J119:T119" si="37">J120+J121</f>
        <v>0</v>
      </c>
      <c r="K119" s="325">
        <f t="shared" si="37"/>
        <v>0</v>
      </c>
      <c r="L119" s="335">
        <f t="shared" si="37"/>
        <v>0</v>
      </c>
      <c r="M119" s="328">
        <f t="shared" si="37"/>
        <v>0</v>
      </c>
      <c r="N119" s="328">
        <f t="shared" si="37"/>
        <v>0</v>
      </c>
      <c r="O119" s="328">
        <f t="shared" si="37"/>
        <v>0</v>
      </c>
      <c r="P119" s="323">
        <f t="shared" si="37"/>
        <v>0</v>
      </c>
      <c r="Q119" s="324">
        <f t="shared" si="37"/>
        <v>0</v>
      </c>
      <c r="R119" s="325">
        <f t="shared" si="37"/>
        <v>0</v>
      </c>
      <c r="S119" s="325">
        <f t="shared" si="37"/>
        <v>0</v>
      </c>
      <c r="T119" s="325">
        <f t="shared" si="37"/>
        <v>0</v>
      </c>
      <c r="U119" s="237"/>
      <c r="V119" s="237"/>
    </row>
    <row r="120" spans="1:22" x14ac:dyDescent="0.2">
      <c r="A120" s="237"/>
      <c r="B120" s="237"/>
      <c r="C120" s="237"/>
      <c r="D120" s="268" t="s">
        <v>69</v>
      </c>
      <c r="E120" s="268"/>
      <c r="F120" s="268"/>
      <c r="G120" s="16"/>
      <c r="H120" s="17"/>
      <c r="I120" s="17"/>
      <c r="J120" s="17"/>
      <c r="K120" s="18"/>
      <c r="L120" s="41"/>
      <c r="M120" s="21"/>
      <c r="N120" s="21"/>
      <c r="O120" s="21"/>
      <c r="P120" s="16"/>
      <c r="Q120" s="17"/>
      <c r="R120" s="18"/>
      <c r="S120" s="18"/>
      <c r="T120" s="18"/>
      <c r="U120" s="237"/>
      <c r="V120" s="237"/>
    </row>
    <row r="121" spans="1:22" x14ac:dyDescent="0.2">
      <c r="A121" s="237"/>
      <c r="B121" s="237"/>
      <c r="C121" s="237"/>
      <c r="D121" s="268" t="s">
        <v>70</v>
      </c>
      <c r="E121" s="268"/>
      <c r="F121" s="268"/>
      <c r="G121" s="16"/>
      <c r="H121" s="17"/>
      <c r="I121" s="17"/>
      <c r="J121" s="17"/>
      <c r="K121" s="18"/>
      <c r="L121" s="41"/>
      <c r="M121" s="21"/>
      <c r="N121" s="21"/>
      <c r="O121" s="21"/>
      <c r="P121" s="16"/>
      <c r="Q121" s="17"/>
      <c r="R121" s="18"/>
      <c r="S121" s="18"/>
      <c r="T121" s="18"/>
      <c r="U121" s="237"/>
      <c r="V121" s="237"/>
    </row>
    <row r="122" spans="1:22" x14ac:dyDescent="0.2">
      <c r="A122" s="237"/>
      <c r="B122" s="237"/>
      <c r="C122" s="237"/>
      <c r="D122" s="282" t="s">
        <v>116</v>
      </c>
      <c r="E122" s="282"/>
      <c r="F122" s="282"/>
      <c r="G122" s="16"/>
      <c r="H122" s="17"/>
      <c r="I122" s="17"/>
      <c r="J122" s="17"/>
      <c r="K122" s="18"/>
      <c r="L122" s="41"/>
      <c r="M122" s="21"/>
      <c r="N122" s="21"/>
      <c r="O122" s="21"/>
      <c r="P122" s="16"/>
      <c r="Q122" s="17"/>
      <c r="R122" s="18"/>
      <c r="S122" s="18"/>
      <c r="T122" s="18"/>
      <c r="U122" s="237"/>
      <c r="V122" s="237"/>
    </row>
    <row r="123" spans="1:22" x14ac:dyDescent="0.2">
      <c r="A123" s="237"/>
      <c r="B123" s="237"/>
      <c r="C123" s="237"/>
      <c r="D123" s="282" t="s">
        <v>117</v>
      </c>
      <c r="E123" s="282"/>
      <c r="F123" s="282"/>
      <c r="G123" s="16"/>
      <c r="H123" s="17"/>
      <c r="I123" s="17"/>
      <c r="J123" s="17"/>
      <c r="K123" s="18"/>
      <c r="L123" s="41"/>
      <c r="M123" s="21"/>
      <c r="N123" s="21"/>
      <c r="O123" s="21"/>
      <c r="P123" s="16"/>
      <c r="Q123" s="17"/>
      <c r="R123" s="18"/>
      <c r="S123" s="18"/>
      <c r="T123" s="18"/>
      <c r="U123" s="237"/>
      <c r="V123" s="237"/>
    </row>
    <row r="124" spans="1:22" x14ac:dyDescent="0.2">
      <c r="A124" s="237"/>
      <c r="B124" s="237"/>
      <c r="C124" s="237"/>
      <c r="D124" s="282" t="s">
        <v>118</v>
      </c>
      <c r="E124" s="282"/>
      <c r="F124" s="282"/>
      <c r="G124" s="16"/>
      <c r="H124" s="17"/>
      <c r="I124" s="17"/>
      <c r="J124" s="17"/>
      <c r="K124" s="18"/>
      <c r="L124" s="41"/>
      <c r="M124" s="21"/>
      <c r="N124" s="21"/>
      <c r="O124" s="21"/>
      <c r="P124" s="16"/>
      <c r="Q124" s="17"/>
      <c r="R124" s="18"/>
      <c r="S124" s="18"/>
      <c r="T124" s="18"/>
      <c r="U124" s="237"/>
      <c r="V124" s="237"/>
    </row>
    <row r="125" spans="1:22" x14ac:dyDescent="0.2">
      <c r="A125" s="237"/>
      <c r="B125" s="237"/>
      <c r="C125" s="237"/>
      <c r="D125" s="282" t="s">
        <v>119</v>
      </c>
      <c r="E125" s="282"/>
      <c r="F125" s="282"/>
      <c r="G125" s="16"/>
      <c r="H125" s="17"/>
      <c r="I125" s="17"/>
      <c r="J125" s="17"/>
      <c r="K125" s="18"/>
      <c r="L125" s="41"/>
      <c r="M125" s="21"/>
      <c r="N125" s="21"/>
      <c r="O125" s="21"/>
      <c r="P125" s="16"/>
      <c r="Q125" s="17"/>
      <c r="R125" s="18"/>
      <c r="S125" s="18"/>
      <c r="T125" s="18"/>
      <c r="U125" s="237"/>
      <c r="V125" s="237"/>
    </row>
    <row r="126" spans="1:22" x14ac:dyDescent="0.2">
      <c r="A126" s="237"/>
      <c r="B126" s="237"/>
      <c r="C126" s="237"/>
      <c r="D126" s="282" t="s">
        <v>120</v>
      </c>
      <c r="E126" s="282"/>
      <c r="F126" s="282"/>
      <c r="G126" s="16"/>
      <c r="H126" s="17"/>
      <c r="I126" s="17"/>
      <c r="J126" s="17"/>
      <c r="K126" s="18"/>
      <c r="L126" s="41"/>
      <c r="M126" s="21"/>
      <c r="N126" s="21"/>
      <c r="O126" s="21"/>
      <c r="P126" s="16"/>
      <c r="Q126" s="17"/>
      <c r="R126" s="18"/>
      <c r="S126" s="18"/>
      <c r="T126" s="18"/>
      <c r="U126" s="237"/>
      <c r="V126" s="237"/>
    </row>
    <row r="127" spans="1:22" x14ac:dyDescent="0.2">
      <c r="A127" s="237"/>
      <c r="B127" s="237"/>
      <c r="C127" s="282" t="s">
        <v>121</v>
      </c>
      <c r="D127" s="282"/>
      <c r="E127" s="282"/>
      <c r="F127" s="282"/>
      <c r="G127" s="16"/>
      <c r="H127" s="17"/>
      <c r="I127" s="17"/>
      <c r="J127" s="17"/>
      <c r="K127" s="18"/>
      <c r="L127" s="41"/>
      <c r="M127" s="21"/>
      <c r="N127" s="21"/>
      <c r="O127" s="21"/>
      <c r="P127" s="16"/>
      <c r="Q127" s="17"/>
      <c r="R127" s="18"/>
      <c r="S127" s="18"/>
      <c r="T127" s="18"/>
      <c r="U127" s="237"/>
      <c r="V127" s="237"/>
    </row>
    <row r="128" spans="1:22" ht="15.75" x14ac:dyDescent="0.25">
      <c r="A128" s="237"/>
      <c r="B128" s="279" t="s">
        <v>122</v>
      </c>
      <c r="C128" s="281"/>
      <c r="D128" s="281"/>
      <c r="E128" s="281"/>
      <c r="F128" s="281"/>
      <c r="G128" s="251">
        <f>SUM(G129:G130)</f>
        <v>0</v>
      </c>
      <c r="H128" s="252">
        <f>SUM(H129:H130)</f>
        <v>0</v>
      </c>
      <c r="I128" s="252">
        <f>SUM(I129:I130)</f>
        <v>0</v>
      </c>
      <c r="J128" s="252">
        <f t="shared" ref="J128:T128" si="38">SUM(J129:J130)</f>
        <v>0</v>
      </c>
      <c r="K128" s="253">
        <f t="shared" si="38"/>
        <v>0</v>
      </c>
      <c r="L128" s="336">
        <f t="shared" si="38"/>
        <v>0</v>
      </c>
      <c r="M128" s="256">
        <f t="shared" si="38"/>
        <v>0</v>
      </c>
      <c r="N128" s="256">
        <f t="shared" si="38"/>
        <v>0</v>
      </c>
      <c r="O128" s="256">
        <f t="shared" si="38"/>
        <v>0</v>
      </c>
      <c r="P128" s="251">
        <f t="shared" si="38"/>
        <v>0</v>
      </c>
      <c r="Q128" s="252">
        <f t="shared" si="38"/>
        <v>0</v>
      </c>
      <c r="R128" s="253">
        <f t="shared" si="38"/>
        <v>0</v>
      </c>
      <c r="S128" s="253">
        <f t="shared" si="38"/>
        <v>0</v>
      </c>
      <c r="T128" s="253">
        <f t="shared" si="38"/>
        <v>0</v>
      </c>
      <c r="U128" s="237"/>
      <c r="V128" s="237"/>
    </row>
    <row r="129" spans="1:22" x14ac:dyDescent="0.2">
      <c r="A129" s="237"/>
      <c r="B129" s="237"/>
      <c r="C129" s="322" t="s">
        <v>123</v>
      </c>
      <c r="D129" s="322"/>
      <c r="E129" s="322"/>
      <c r="F129" s="322"/>
      <c r="G129" s="44"/>
      <c r="H129" s="45"/>
      <c r="I129" s="45"/>
      <c r="J129" s="45"/>
      <c r="K129" s="46"/>
      <c r="L129" s="47"/>
      <c r="M129" s="48"/>
      <c r="N129" s="48"/>
      <c r="O129" s="48"/>
      <c r="P129" s="44"/>
      <c r="Q129" s="45"/>
      <c r="R129" s="46"/>
      <c r="S129" s="46"/>
      <c r="T129" s="46"/>
      <c r="U129" s="237"/>
      <c r="V129" s="237"/>
    </row>
    <row r="130" spans="1:22" x14ac:dyDescent="0.2">
      <c r="A130" s="237"/>
      <c r="B130" s="237"/>
      <c r="C130" s="322" t="s">
        <v>58</v>
      </c>
      <c r="D130" s="322"/>
      <c r="E130" s="322"/>
      <c r="F130" s="322"/>
      <c r="G130" s="323">
        <f>SUM(G131:G132)</f>
        <v>0</v>
      </c>
      <c r="H130" s="324">
        <f>SUM(H131:H132)</f>
        <v>0</v>
      </c>
      <c r="I130" s="324">
        <f>SUM(I131:I132)</f>
        <v>0</v>
      </c>
      <c r="J130" s="324">
        <f t="shared" ref="J130:T130" si="39">SUM(J131:J132)</f>
        <v>0</v>
      </c>
      <c r="K130" s="325">
        <f t="shared" si="39"/>
        <v>0</v>
      </c>
      <c r="L130" s="335">
        <f t="shared" si="39"/>
        <v>0</v>
      </c>
      <c r="M130" s="328">
        <f t="shared" si="39"/>
        <v>0</v>
      </c>
      <c r="N130" s="328">
        <f t="shared" si="39"/>
        <v>0</v>
      </c>
      <c r="O130" s="328">
        <f t="shared" si="39"/>
        <v>0</v>
      </c>
      <c r="P130" s="323">
        <f t="shared" si="39"/>
        <v>0</v>
      </c>
      <c r="Q130" s="324">
        <f t="shared" si="39"/>
        <v>0</v>
      </c>
      <c r="R130" s="325">
        <f t="shared" si="39"/>
        <v>0</v>
      </c>
      <c r="S130" s="325">
        <f t="shared" si="39"/>
        <v>0</v>
      </c>
      <c r="T130" s="325">
        <f t="shared" si="39"/>
        <v>0</v>
      </c>
      <c r="U130" s="237"/>
      <c r="V130" s="237"/>
    </row>
    <row r="131" spans="1:22" x14ac:dyDescent="0.2">
      <c r="A131" s="237"/>
      <c r="B131" s="237"/>
      <c r="C131" s="237"/>
      <c r="D131" s="268" t="s">
        <v>103</v>
      </c>
      <c r="E131" s="268"/>
      <c r="F131" s="268"/>
      <c r="G131" s="16"/>
      <c r="H131" s="17"/>
      <c r="I131" s="17"/>
      <c r="J131" s="17"/>
      <c r="K131" s="18"/>
      <c r="L131" s="41"/>
      <c r="M131" s="21"/>
      <c r="N131" s="21"/>
      <c r="O131" s="21"/>
      <c r="P131" s="16"/>
      <c r="Q131" s="17"/>
      <c r="R131" s="18"/>
      <c r="S131" s="18"/>
      <c r="T131" s="18"/>
      <c r="U131" s="237"/>
      <c r="V131" s="237"/>
    </row>
    <row r="132" spans="1:22" ht="15.75" thickBot="1" x14ac:dyDescent="0.25">
      <c r="A132" s="237"/>
      <c r="B132" s="237"/>
      <c r="C132" s="237"/>
      <c r="D132" s="268" t="s">
        <v>104</v>
      </c>
      <c r="E132" s="268"/>
      <c r="F132" s="268"/>
      <c r="G132" s="16"/>
      <c r="H132" s="17"/>
      <c r="I132" s="17"/>
      <c r="J132" s="17"/>
      <c r="K132" s="18"/>
      <c r="L132" s="41"/>
      <c r="M132" s="21"/>
      <c r="N132" s="21"/>
      <c r="O132" s="21"/>
      <c r="P132" s="16"/>
      <c r="Q132" s="17"/>
      <c r="R132" s="18"/>
      <c r="S132" s="18"/>
      <c r="T132" s="18"/>
      <c r="U132" s="237"/>
      <c r="V132" s="237"/>
    </row>
    <row r="133" spans="1:22" ht="17.25" thickTop="1" thickBot="1" x14ac:dyDescent="0.3">
      <c r="A133" s="271"/>
      <c r="B133" s="271"/>
      <c r="C133" s="271"/>
      <c r="D133" s="271" t="s">
        <v>124</v>
      </c>
      <c r="E133" s="271"/>
      <c r="F133" s="271"/>
      <c r="G133" s="699">
        <f>G83+G93</f>
        <v>0</v>
      </c>
      <c r="H133" s="700">
        <f>H83+H93</f>
        <v>0</v>
      </c>
      <c r="I133" s="700">
        <f>I83+I93</f>
        <v>0</v>
      </c>
      <c r="J133" s="700">
        <f t="shared" ref="J133:T133" si="40">J83+J93</f>
        <v>0</v>
      </c>
      <c r="K133" s="701">
        <f t="shared" si="40"/>
        <v>0</v>
      </c>
      <c r="L133" s="703">
        <f t="shared" si="40"/>
        <v>0</v>
      </c>
      <c r="M133" s="704">
        <f t="shared" si="40"/>
        <v>0</v>
      </c>
      <c r="N133" s="704">
        <f t="shared" si="40"/>
        <v>0</v>
      </c>
      <c r="O133" s="704">
        <f t="shared" si="40"/>
        <v>0</v>
      </c>
      <c r="P133" s="699">
        <f t="shared" si="40"/>
        <v>0</v>
      </c>
      <c r="Q133" s="700">
        <f t="shared" si="40"/>
        <v>0</v>
      </c>
      <c r="R133" s="701">
        <f t="shared" si="40"/>
        <v>0</v>
      </c>
      <c r="S133" s="701">
        <f t="shared" si="40"/>
        <v>0</v>
      </c>
      <c r="T133" s="701">
        <f t="shared" si="40"/>
        <v>0</v>
      </c>
      <c r="U133" s="237"/>
      <c r="V133" s="237"/>
    </row>
    <row r="134" spans="1:22" ht="13.5" customHeight="1" thickTop="1" x14ac:dyDescent="0.2">
      <c r="A134" s="237"/>
      <c r="B134" s="237"/>
      <c r="C134" s="237"/>
      <c r="D134" s="237"/>
      <c r="E134" s="237"/>
      <c r="F134" s="237"/>
      <c r="G134" s="682" t="s">
        <v>13</v>
      </c>
      <c r="H134" s="682"/>
      <c r="I134" s="682"/>
      <c r="J134" s="682"/>
      <c r="K134" s="682"/>
      <c r="L134" s="362" t="s">
        <v>14</v>
      </c>
      <c r="M134" s="682"/>
      <c r="N134" s="682"/>
      <c r="O134" s="682"/>
      <c r="P134" s="682" t="s">
        <v>15</v>
      </c>
      <c r="Q134" s="682"/>
      <c r="R134" s="682"/>
      <c r="S134" s="682"/>
      <c r="T134" s="683"/>
      <c r="U134" s="237"/>
      <c r="V134" s="237"/>
    </row>
    <row r="135" spans="1:22" ht="15.75" x14ac:dyDescent="0.25">
      <c r="A135" s="237"/>
      <c r="B135" s="246"/>
      <c r="C135" s="237"/>
      <c r="D135" s="237"/>
      <c r="E135" s="246"/>
      <c r="F135" s="613" t="s">
        <v>16</v>
      </c>
      <c r="G135" s="702" t="str">
        <f>IF(G$3="","",G$3)</f>
        <v/>
      </c>
      <c r="H135" s="678" t="str">
        <f>IF(H$3="","",H$3)</f>
        <v/>
      </c>
      <c r="I135" s="678" t="str">
        <f>IF(I$3="","",I$3)</f>
        <v/>
      </c>
      <c r="J135" s="678" t="str">
        <f t="shared" ref="J135:T135" si="41">IF(J$3="","",J$3)</f>
        <v/>
      </c>
      <c r="K135" s="679" t="str">
        <f t="shared" si="41"/>
        <v/>
      </c>
      <c r="L135" s="684" t="str">
        <f t="shared" si="41"/>
        <v/>
      </c>
      <c r="M135" s="678" t="str">
        <f t="shared" si="41"/>
        <v/>
      </c>
      <c r="N135" s="678" t="str">
        <f t="shared" si="41"/>
        <v/>
      </c>
      <c r="O135" s="679" t="str">
        <f t="shared" si="41"/>
        <v/>
      </c>
      <c r="P135" s="702" t="str">
        <f t="shared" si="41"/>
        <v/>
      </c>
      <c r="Q135" s="678" t="str">
        <f t="shared" si="41"/>
        <v/>
      </c>
      <c r="R135" s="679" t="str">
        <f t="shared" si="41"/>
        <v/>
      </c>
      <c r="S135" s="679" t="str">
        <f t="shared" si="41"/>
        <v/>
      </c>
      <c r="T135" s="679" t="str">
        <f t="shared" si="41"/>
        <v/>
      </c>
      <c r="U135" s="237"/>
      <c r="V135" s="237"/>
    </row>
    <row r="136" spans="1:22" ht="136.5" customHeight="1" thickBot="1" x14ac:dyDescent="0.25">
      <c r="A136" s="332"/>
      <c r="B136" s="240"/>
      <c r="C136" s="240"/>
      <c r="D136" s="240" t="s">
        <v>125</v>
      </c>
      <c r="E136" s="240"/>
      <c r="F136" s="240"/>
      <c r="G136" s="233" t="s">
        <v>302</v>
      </c>
      <c r="H136" s="234" t="s">
        <v>303</v>
      </c>
      <c r="I136" s="234" t="s">
        <v>304</v>
      </c>
      <c r="J136" s="234" t="s">
        <v>305</v>
      </c>
      <c r="K136" s="241" t="s">
        <v>17</v>
      </c>
      <c r="L136" s="590" t="s">
        <v>18</v>
      </c>
      <c r="M136" s="591" t="s">
        <v>19</v>
      </c>
      <c r="N136" s="232" t="s">
        <v>20</v>
      </c>
      <c r="O136" s="232" t="s">
        <v>21</v>
      </c>
      <c r="P136" s="233" t="s">
        <v>22</v>
      </c>
      <c r="Q136" s="234" t="s">
        <v>23</v>
      </c>
      <c r="R136" s="236" t="s">
        <v>24</v>
      </c>
      <c r="S136" s="236" t="s">
        <v>25</v>
      </c>
      <c r="T136" s="236" t="s">
        <v>26</v>
      </c>
      <c r="U136" s="237"/>
      <c r="V136" s="237"/>
    </row>
    <row r="137" spans="1:22" ht="16.5" thickTop="1" x14ac:dyDescent="0.25">
      <c r="A137" s="428" t="s">
        <v>126</v>
      </c>
      <c r="B137" s="429"/>
      <c r="C137" s="429"/>
      <c r="D137" s="429"/>
      <c r="E137" s="429"/>
      <c r="F137" s="429"/>
      <c r="G137" s="422">
        <f>SUM(G140:G143)</f>
        <v>0</v>
      </c>
      <c r="H137" s="423">
        <f>SUM(H140:H143)</f>
        <v>0</v>
      </c>
      <c r="I137" s="423">
        <f>SUM(I140:I143)</f>
        <v>0</v>
      </c>
      <c r="J137" s="423">
        <f t="shared" ref="J137:T137" si="42">SUM(J140:J143)</f>
        <v>0</v>
      </c>
      <c r="K137" s="424">
        <f t="shared" si="42"/>
        <v>0</v>
      </c>
      <c r="L137" s="425">
        <f t="shared" si="42"/>
        <v>0</v>
      </c>
      <c r="M137" s="426">
        <f t="shared" si="42"/>
        <v>0</v>
      </c>
      <c r="N137" s="426">
        <f t="shared" si="42"/>
        <v>0</v>
      </c>
      <c r="O137" s="427">
        <f t="shared" si="42"/>
        <v>0</v>
      </c>
      <c r="P137" s="422">
        <f t="shared" si="42"/>
        <v>0</v>
      </c>
      <c r="Q137" s="423">
        <f t="shared" si="42"/>
        <v>0</v>
      </c>
      <c r="R137" s="424">
        <f t="shared" si="42"/>
        <v>0</v>
      </c>
      <c r="S137" s="424">
        <f t="shared" si="42"/>
        <v>0</v>
      </c>
      <c r="T137" s="424">
        <f t="shared" si="42"/>
        <v>0</v>
      </c>
      <c r="U137" s="237"/>
      <c r="V137" s="237"/>
    </row>
    <row r="138" spans="1:22" x14ac:dyDescent="0.2">
      <c r="A138" s="237"/>
      <c r="B138" s="268"/>
      <c r="C138" s="268" t="s">
        <v>127</v>
      </c>
      <c r="D138" s="268"/>
      <c r="E138" s="268"/>
      <c r="F138" s="268"/>
      <c r="G138" s="34"/>
      <c r="H138" s="35"/>
      <c r="I138" s="35"/>
      <c r="J138" s="35"/>
      <c r="K138" s="36"/>
      <c r="L138" s="37"/>
      <c r="M138" s="38"/>
      <c r="N138" s="39"/>
      <c r="O138" s="39"/>
      <c r="P138" s="34"/>
      <c r="Q138" s="35"/>
      <c r="R138" s="36"/>
      <c r="S138" s="36"/>
      <c r="T138" s="36"/>
      <c r="U138" s="237"/>
      <c r="V138" s="237"/>
    </row>
    <row r="139" spans="1:22" s="55" customFormat="1" ht="15.75" customHeight="1" x14ac:dyDescent="0.25">
      <c r="A139" s="337"/>
      <c r="B139" s="338"/>
      <c r="C139" s="268" t="s">
        <v>327</v>
      </c>
      <c r="D139" s="659"/>
      <c r="E139" s="659"/>
      <c r="F139" s="659"/>
      <c r="G139" s="49"/>
      <c r="H139" s="50"/>
      <c r="I139" s="50"/>
      <c r="J139" s="50"/>
      <c r="K139" s="51"/>
      <c r="L139" s="52"/>
      <c r="M139" s="53"/>
      <c r="N139" s="54"/>
      <c r="O139" s="54"/>
      <c r="P139" s="49"/>
      <c r="Q139" s="50"/>
      <c r="R139" s="51"/>
      <c r="S139" s="51"/>
      <c r="T139" s="51"/>
      <c r="U139" s="419"/>
      <c r="V139" s="419"/>
    </row>
    <row r="140" spans="1:22" ht="17.25" customHeight="1" x14ac:dyDescent="0.2">
      <c r="A140" s="237"/>
      <c r="B140" s="268" t="s">
        <v>128</v>
      </c>
      <c r="C140" s="268"/>
      <c r="D140" s="268"/>
      <c r="E140" s="268"/>
      <c r="F140" s="268"/>
      <c r="G140" s="34"/>
      <c r="H140" s="35"/>
      <c r="I140" s="35"/>
      <c r="J140" s="35"/>
      <c r="K140" s="36"/>
      <c r="L140" s="37"/>
      <c r="M140" s="38"/>
      <c r="N140" s="39"/>
      <c r="O140" s="39"/>
      <c r="P140" s="34"/>
      <c r="Q140" s="35"/>
      <c r="R140" s="36"/>
      <c r="S140" s="36"/>
      <c r="T140" s="36"/>
      <c r="U140" s="237"/>
      <c r="V140" s="237"/>
    </row>
    <row r="141" spans="1:22" ht="28.5" customHeight="1" x14ac:dyDescent="0.2">
      <c r="A141" s="237"/>
      <c r="B141" s="698" t="s">
        <v>129</v>
      </c>
      <c r="C141" s="696"/>
      <c r="D141" s="696"/>
      <c r="E141" s="696"/>
      <c r="F141" s="697"/>
      <c r="G141" s="34"/>
      <c r="H141" s="35"/>
      <c r="I141" s="35"/>
      <c r="J141" s="35"/>
      <c r="K141" s="36"/>
      <c r="L141" s="37"/>
      <c r="M141" s="38"/>
      <c r="N141" s="39"/>
      <c r="O141" s="39"/>
      <c r="P141" s="34"/>
      <c r="Q141" s="35"/>
      <c r="R141" s="36"/>
      <c r="S141" s="36"/>
      <c r="T141" s="36"/>
      <c r="U141" s="237"/>
      <c r="V141" s="237"/>
    </row>
    <row r="142" spans="1:22" x14ac:dyDescent="0.2">
      <c r="A142" s="237"/>
      <c r="B142" s="268" t="s">
        <v>130</v>
      </c>
      <c r="C142" s="268"/>
      <c r="D142" s="268"/>
      <c r="E142" s="268"/>
      <c r="F142" s="268"/>
      <c r="G142" s="16"/>
      <c r="H142" s="17"/>
      <c r="I142" s="17"/>
      <c r="J142" s="17"/>
      <c r="K142" s="18"/>
      <c r="L142" s="19"/>
      <c r="M142" s="20"/>
      <c r="N142" s="21"/>
      <c r="O142" s="21"/>
      <c r="P142" s="16"/>
      <c r="Q142" s="17"/>
      <c r="R142" s="18"/>
      <c r="S142" s="18"/>
      <c r="T142" s="18"/>
      <c r="U142" s="237"/>
      <c r="V142" s="237"/>
    </row>
    <row r="143" spans="1:22" x14ac:dyDescent="0.2">
      <c r="A143" s="237"/>
      <c r="B143" s="339" t="s">
        <v>131</v>
      </c>
      <c r="C143" s="339"/>
      <c r="D143" s="339"/>
      <c r="E143" s="339"/>
      <c r="F143" s="339"/>
      <c r="G143" s="28"/>
      <c r="H143" s="29"/>
      <c r="I143" s="29"/>
      <c r="J143" s="29"/>
      <c r="K143" s="30"/>
      <c r="L143" s="31"/>
      <c r="M143" s="32"/>
      <c r="N143" s="33"/>
      <c r="O143" s="33"/>
      <c r="P143" s="28"/>
      <c r="Q143" s="29"/>
      <c r="R143" s="30"/>
      <c r="S143" s="30"/>
      <c r="T143" s="30"/>
      <c r="U143" s="237"/>
      <c r="V143" s="237"/>
    </row>
    <row r="144" spans="1:22" ht="15.75" x14ac:dyDescent="0.25">
      <c r="A144" s="430" t="s">
        <v>132</v>
      </c>
      <c r="B144" s="250"/>
      <c r="C144" s="250"/>
      <c r="D144" s="250"/>
      <c r="E144" s="250"/>
      <c r="F144" s="250"/>
      <c r="G144" s="431">
        <f>G145+G146+G147+G148+G150+G151+G152+G153</f>
        <v>0</v>
      </c>
      <c r="H144" s="432">
        <f>H145+H146+H147+H148+H150+H151+H152+H153</f>
        <v>0</v>
      </c>
      <c r="I144" s="432">
        <f>I145+I146+I147+I148+I150+I151+I152+I153</f>
        <v>0</v>
      </c>
      <c r="J144" s="432">
        <f t="shared" ref="J144:T144" si="43">J145+J146+J147+J148+J150+J151+J152+J153</f>
        <v>0</v>
      </c>
      <c r="K144" s="433">
        <f t="shared" si="43"/>
        <v>0</v>
      </c>
      <c r="L144" s="434">
        <f t="shared" si="43"/>
        <v>0</v>
      </c>
      <c r="M144" s="435">
        <f t="shared" si="43"/>
        <v>0</v>
      </c>
      <c r="N144" s="435">
        <f t="shared" si="43"/>
        <v>0</v>
      </c>
      <c r="O144" s="436">
        <f t="shared" si="43"/>
        <v>0</v>
      </c>
      <c r="P144" s="431">
        <f t="shared" si="43"/>
        <v>0</v>
      </c>
      <c r="Q144" s="432">
        <f t="shared" si="43"/>
        <v>0</v>
      </c>
      <c r="R144" s="433">
        <f t="shared" si="43"/>
        <v>0</v>
      </c>
      <c r="S144" s="433">
        <f t="shared" si="43"/>
        <v>0</v>
      </c>
      <c r="T144" s="433">
        <f t="shared" si="43"/>
        <v>0</v>
      </c>
      <c r="U144" s="237"/>
      <c r="V144" s="237"/>
    </row>
    <row r="145" spans="1:22" x14ac:dyDescent="0.2">
      <c r="A145" s="237"/>
      <c r="B145" s="269" t="s">
        <v>133</v>
      </c>
      <c r="C145" s="269"/>
      <c r="D145" s="269"/>
      <c r="E145" s="269"/>
      <c r="F145" s="269"/>
      <c r="G145" s="22"/>
      <c r="H145" s="23"/>
      <c r="I145" s="23"/>
      <c r="J145" s="23"/>
      <c r="K145" s="24"/>
      <c r="L145" s="25"/>
      <c r="M145" s="26"/>
      <c r="N145" s="27"/>
      <c r="O145" s="27"/>
      <c r="P145" s="22"/>
      <c r="Q145" s="23"/>
      <c r="R145" s="24"/>
      <c r="S145" s="24"/>
      <c r="T145" s="24"/>
      <c r="U145" s="237"/>
      <c r="V145" s="237"/>
    </row>
    <row r="146" spans="1:22" x14ac:dyDescent="0.2">
      <c r="A146" s="237"/>
      <c r="B146" s="268" t="s">
        <v>134</v>
      </c>
      <c r="C146" s="268"/>
      <c r="D146" s="268"/>
      <c r="E146" s="268"/>
      <c r="F146" s="268"/>
      <c r="G146" s="16"/>
      <c r="H146" s="17"/>
      <c r="I146" s="17"/>
      <c r="J146" s="17"/>
      <c r="K146" s="18"/>
      <c r="L146" s="19"/>
      <c r="M146" s="20"/>
      <c r="N146" s="21"/>
      <c r="O146" s="21"/>
      <c r="P146" s="16"/>
      <c r="Q146" s="17"/>
      <c r="R146" s="18"/>
      <c r="S146" s="18"/>
      <c r="T146" s="18"/>
      <c r="U146" s="237"/>
      <c r="V146" s="237"/>
    </row>
    <row r="147" spans="1:22" x14ac:dyDescent="0.2">
      <c r="A147" s="237"/>
      <c r="B147" s="268" t="s">
        <v>135</v>
      </c>
      <c r="C147" s="268"/>
      <c r="D147" s="268"/>
      <c r="E147" s="268"/>
      <c r="F147" s="268"/>
      <c r="G147" s="16"/>
      <c r="H147" s="17"/>
      <c r="I147" s="17"/>
      <c r="J147" s="17"/>
      <c r="K147" s="18"/>
      <c r="L147" s="19"/>
      <c r="M147" s="20"/>
      <c r="N147" s="21"/>
      <c r="O147" s="21"/>
      <c r="P147" s="16"/>
      <c r="Q147" s="17"/>
      <c r="R147" s="18"/>
      <c r="S147" s="18"/>
      <c r="T147" s="18"/>
      <c r="U147" s="237"/>
      <c r="V147" s="237"/>
    </row>
    <row r="148" spans="1:22" x14ac:dyDescent="0.2">
      <c r="A148" s="237"/>
      <c r="B148" s="268" t="s">
        <v>136</v>
      </c>
      <c r="C148" s="268"/>
      <c r="D148" s="268"/>
      <c r="E148" s="268"/>
      <c r="F148" s="268"/>
      <c r="G148" s="16"/>
      <c r="H148" s="17"/>
      <c r="I148" s="17"/>
      <c r="J148" s="17"/>
      <c r="K148" s="18"/>
      <c r="L148" s="19"/>
      <c r="M148" s="20"/>
      <c r="N148" s="21"/>
      <c r="O148" s="21"/>
      <c r="P148" s="16"/>
      <c r="Q148" s="17"/>
      <c r="R148" s="18"/>
      <c r="S148" s="18"/>
      <c r="T148" s="18"/>
      <c r="U148" s="237"/>
      <c r="V148" s="237"/>
    </row>
    <row r="149" spans="1:22" x14ac:dyDescent="0.2">
      <c r="A149" s="237"/>
      <c r="B149" s="268"/>
      <c r="C149" s="268" t="s">
        <v>137</v>
      </c>
      <c r="D149" s="268"/>
      <c r="E149" s="268"/>
      <c r="F149" s="268"/>
      <c r="G149" s="34"/>
      <c r="H149" s="35"/>
      <c r="I149" s="35"/>
      <c r="J149" s="35"/>
      <c r="K149" s="36"/>
      <c r="L149" s="37"/>
      <c r="M149" s="38"/>
      <c r="N149" s="39"/>
      <c r="O149" s="39"/>
      <c r="P149" s="34"/>
      <c r="Q149" s="35"/>
      <c r="R149" s="36"/>
      <c r="S149" s="36"/>
      <c r="T149" s="36"/>
      <c r="U149" s="237"/>
      <c r="V149" s="237"/>
    </row>
    <row r="150" spans="1:22" x14ac:dyDescent="0.2">
      <c r="A150" s="237"/>
      <c r="B150" s="268" t="s">
        <v>138</v>
      </c>
      <c r="C150" s="268"/>
      <c r="D150" s="268"/>
      <c r="E150" s="268"/>
      <c r="F150" s="268"/>
      <c r="G150" s="34"/>
      <c r="H150" s="35"/>
      <c r="I150" s="35"/>
      <c r="J150" s="35"/>
      <c r="K150" s="36"/>
      <c r="L150" s="37"/>
      <c r="M150" s="38"/>
      <c r="N150" s="39"/>
      <c r="O150" s="39"/>
      <c r="P150" s="34"/>
      <c r="Q150" s="35"/>
      <c r="R150" s="36"/>
      <c r="S150" s="36"/>
      <c r="T150" s="36"/>
      <c r="U150" s="237"/>
      <c r="V150" s="237"/>
    </row>
    <row r="151" spans="1:22" x14ac:dyDescent="0.2">
      <c r="A151" s="237"/>
      <c r="B151" s="268" t="s">
        <v>139</v>
      </c>
      <c r="C151" s="268"/>
      <c r="D151" s="268"/>
      <c r="E151" s="268"/>
      <c r="F151" s="268"/>
      <c r="G151" s="16"/>
      <c r="H151" s="17"/>
      <c r="I151" s="17"/>
      <c r="J151" s="17"/>
      <c r="K151" s="18"/>
      <c r="L151" s="19"/>
      <c r="M151" s="20"/>
      <c r="N151" s="21"/>
      <c r="O151" s="21"/>
      <c r="P151" s="16"/>
      <c r="Q151" s="17"/>
      <c r="R151" s="18"/>
      <c r="S151" s="18"/>
      <c r="T151" s="18"/>
      <c r="U151" s="237"/>
      <c r="V151" s="237"/>
    </row>
    <row r="152" spans="1:22" x14ac:dyDescent="0.2">
      <c r="A152" s="237"/>
      <c r="B152" s="268" t="s">
        <v>140</v>
      </c>
      <c r="C152" s="268"/>
      <c r="D152" s="268"/>
      <c r="E152" s="268"/>
      <c r="F152" s="268"/>
      <c r="G152" s="16"/>
      <c r="H152" s="17"/>
      <c r="I152" s="17"/>
      <c r="J152" s="17"/>
      <c r="K152" s="18"/>
      <c r="L152" s="19"/>
      <c r="M152" s="20"/>
      <c r="N152" s="21"/>
      <c r="O152" s="21"/>
      <c r="P152" s="16"/>
      <c r="Q152" s="17"/>
      <c r="R152" s="18"/>
      <c r="S152" s="18"/>
      <c r="T152" s="18"/>
      <c r="U152" s="237"/>
      <c r="V152" s="237"/>
    </row>
    <row r="153" spans="1:22" ht="15.75" thickBot="1" x14ac:dyDescent="0.25">
      <c r="A153" s="237"/>
      <c r="B153" s="237" t="s">
        <v>141</v>
      </c>
      <c r="C153" s="237"/>
      <c r="D153" s="237"/>
      <c r="E153" s="237"/>
      <c r="F153" s="237"/>
      <c r="G153" s="44"/>
      <c r="H153" s="45"/>
      <c r="I153" s="45"/>
      <c r="J153" s="45"/>
      <c r="K153" s="46"/>
      <c r="L153" s="56"/>
      <c r="M153" s="57"/>
      <c r="N153" s="48"/>
      <c r="O153" s="48"/>
      <c r="P153" s="44"/>
      <c r="Q153" s="45"/>
      <c r="R153" s="46"/>
      <c r="S153" s="46"/>
      <c r="T153" s="46"/>
      <c r="U153" s="237"/>
      <c r="V153" s="237"/>
    </row>
    <row r="154" spans="1:22" ht="17.25" thickTop="1" thickBot="1" x14ac:dyDescent="0.3">
      <c r="A154" s="247" t="s">
        <v>142</v>
      </c>
      <c r="B154" s="248"/>
      <c r="C154" s="248"/>
      <c r="D154" s="248"/>
      <c r="E154" s="248"/>
      <c r="F154" s="248"/>
      <c r="G154" s="437">
        <f>G137-G144</f>
        <v>0</v>
      </c>
      <c r="H154" s="438">
        <f>H137-H144</f>
        <v>0</v>
      </c>
      <c r="I154" s="438">
        <f>I137-I144</f>
        <v>0</v>
      </c>
      <c r="J154" s="438">
        <f t="shared" ref="J154:T154" si="44">J137-J144</f>
        <v>0</v>
      </c>
      <c r="K154" s="439">
        <f t="shared" si="44"/>
        <v>0</v>
      </c>
      <c r="L154" s="440">
        <f t="shared" si="44"/>
        <v>0</v>
      </c>
      <c r="M154" s="441">
        <f t="shared" si="44"/>
        <v>0</v>
      </c>
      <c r="N154" s="441">
        <f t="shared" si="44"/>
        <v>0</v>
      </c>
      <c r="O154" s="442">
        <f t="shared" si="44"/>
        <v>0</v>
      </c>
      <c r="P154" s="437">
        <f t="shared" si="44"/>
        <v>0</v>
      </c>
      <c r="Q154" s="438">
        <f t="shared" si="44"/>
        <v>0</v>
      </c>
      <c r="R154" s="439">
        <f t="shared" si="44"/>
        <v>0</v>
      </c>
      <c r="S154" s="439">
        <f t="shared" si="44"/>
        <v>0</v>
      </c>
      <c r="T154" s="439">
        <f t="shared" si="44"/>
        <v>0</v>
      </c>
      <c r="U154" s="237"/>
      <c r="V154" s="237"/>
    </row>
    <row r="155" spans="1:22" ht="16.5" thickTop="1" x14ac:dyDescent="0.25">
      <c r="A155" s="249" t="s">
        <v>143</v>
      </c>
      <c r="B155" s="249"/>
      <c r="C155" s="249"/>
      <c r="D155" s="249"/>
      <c r="E155" s="249"/>
      <c r="F155" s="249"/>
      <c r="G155" s="443">
        <f t="shared" ref="G155:T155" si="45">G156+G157+G158</f>
        <v>0</v>
      </c>
      <c r="H155" s="444">
        <f t="shared" si="45"/>
        <v>0</v>
      </c>
      <c r="I155" s="444">
        <f t="shared" si="45"/>
        <v>0</v>
      </c>
      <c r="J155" s="444">
        <f t="shared" si="45"/>
        <v>0</v>
      </c>
      <c r="K155" s="445">
        <f t="shared" si="45"/>
        <v>0</v>
      </c>
      <c r="L155" s="446">
        <f t="shared" si="45"/>
        <v>0</v>
      </c>
      <c r="M155" s="447">
        <f t="shared" si="45"/>
        <v>0</v>
      </c>
      <c r="N155" s="447">
        <f t="shared" si="45"/>
        <v>0</v>
      </c>
      <c r="O155" s="448">
        <f t="shared" si="45"/>
        <v>0</v>
      </c>
      <c r="P155" s="443">
        <f t="shared" si="45"/>
        <v>0</v>
      </c>
      <c r="Q155" s="444">
        <f t="shared" si="45"/>
        <v>0</v>
      </c>
      <c r="R155" s="445">
        <f t="shared" si="45"/>
        <v>0</v>
      </c>
      <c r="S155" s="445">
        <f t="shared" si="45"/>
        <v>0</v>
      </c>
      <c r="T155" s="445">
        <f t="shared" si="45"/>
        <v>0</v>
      </c>
      <c r="U155" s="237"/>
      <c r="V155" s="237"/>
    </row>
    <row r="156" spans="1:22" x14ac:dyDescent="0.2">
      <c r="A156" s="237"/>
      <c r="B156" s="269" t="s">
        <v>144</v>
      </c>
      <c r="C156" s="269"/>
      <c r="D156" s="269"/>
      <c r="E156" s="269"/>
      <c r="F156" s="269"/>
      <c r="G156" s="58"/>
      <c r="H156" s="59"/>
      <c r="I156" s="59"/>
      <c r="J156" s="59"/>
      <c r="K156" s="60"/>
      <c r="L156" s="61"/>
      <c r="M156" s="62"/>
      <c r="N156" s="63"/>
      <c r="O156" s="63"/>
      <c r="P156" s="58"/>
      <c r="Q156" s="59"/>
      <c r="R156" s="60"/>
      <c r="S156" s="60"/>
      <c r="T156" s="60"/>
      <c r="U156" s="237"/>
      <c r="V156" s="237"/>
    </row>
    <row r="157" spans="1:22" x14ac:dyDescent="0.2">
      <c r="A157" s="237"/>
      <c r="B157" s="268" t="s">
        <v>145</v>
      </c>
      <c r="C157" s="268"/>
      <c r="D157" s="268"/>
      <c r="E157" s="268"/>
      <c r="F157" s="268"/>
      <c r="G157" s="64"/>
      <c r="H157" s="65"/>
      <c r="I157" s="65"/>
      <c r="J157" s="65"/>
      <c r="K157" s="66"/>
      <c r="L157" s="67"/>
      <c r="M157" s="68"/>
      <c r="N157" s="69"/>
      <c r="O157" s="69"/>
      <c r="P157" s="64"/>
      <c r="Q157" s="65"/>
      <c r="R157" s="66"/>
      <c r="S157" s="66"/>
      <c r="T157" s="66"/>
      <c r="U157" s="237"/>
      <c r="V157" s="237"/>
    </row>
    <row r="158" spans="1:22" x14ac:dyDescent="0.2">
      <c r="A158" s="237"/>
      <c r="B158" s="268" t="s">
        <v>146</v>
      </c>
      <c r="C158" s="268"/>
      <c r="D158" s="268"/>
      <c r="E158" s="268"/>
      <c r="F158" s="268"/>
      <c r="G158" s="70"/>
      <c r="H158" s="71"/>
      <c r="I158" s="71"/>
      <c r="J158" s="71"/>
      <c r="K158" s="72"/>
      <c r="L158" s="73"/>
      <c r="M158" s="74"/>
      <c r="N158" s="75"/>
      <c r="O158" s="75"/>
      <c r="P158" s="70"/>
      <c r="Q158" s="71"/>
      <c r="R158" s="72"/>
      <c r="S158" s="72"/>
      <c r="T158" s="72"/>
      <c r="U158" s="237"/>
      <c r="V158" s="237"/>
    </row>
    <row r="159" spans="1:22" ht="15.75" x14ac:dyDescent="0.25">
      <c r="A159" s="249" t="s">
        <v>147</v>
      </c>
      <c r="B159" s="250"/>
      <c r="C159" s="250"/>
      <c r="D159" s="250"/>
      <c r="E159" s="250"/>
      <c r="F159" s="250"/>
      <c r="G159" s="449">
        <f t="shared" ref="G159:T159" si="46">G160+G161+G162</f>
        <v>0</v>
      </c>
      <c r="H159" s="450">
        <f t="shared" si="46"/>
        <v>0</v>
      </c>
      <c r="I159" s="450">
        <f t="shared" si="46"/>
        <v>0</v>
      </c>
      <c r="J159" s="450">
        <f t="shared" si="46"/>
        <v>0</v>
      </c>
      <c r="K159" s="451">
        <f t="shared" si="46"/>
        <v>0</v>
      </c>
      <c r="L159" s="452">
        <f t="shared" si="46"/>
        <v>0</v>
      </c>
      <c r="M159" s="453">
        <f t="shared" si="46"/>
        <v>0</v>
      </c>
      <c r="N159" s="453">
        <f t="shared" si="46"/>
        <v>0</v>
      </c>
      <c r="O159" s="454">
        <f t="shared" si="46"/>
        <v>0</v>
      </c>
      <c r="P159" s="449">
        <f t="shared" si="46"/>
        <v>0</v>
      </c>
      <c r="Q159" s="450">
        <f t="shared" si="46"/>
        <v>0</v>
      </c>
      <c r="R159" s="451">
        <f t="shared" si="46"/>
        <v>0</v>
      </c>
      <c r="S159" s="451">
        <f t="shared" si="46"/>
        <v>0</v>
      </c>
      <c r="T159" s="451">
        <f t="shared" si="46"/>
        <v>0</v>
      </c>
      <c r="U159" s="237"/>
      <c r="V159" s="237"/>
    </row>
    <row r="160" spans="1:22" x14ac:dyDescent="0.2">
      <c r="A160" s="237"/>
      <c r="B160" s="269" t="s">
        <v>148</v>
      </c>
      <c r="C160" s="269"/>
      <c r="D160" s="269"/>
      <c r="E160" s="269"/>
      <c r="F160" s="269"/>
      <c r="G160" s="58"/>
      <c r="H160" s="59"/>
      <c r="I160" s="59"/>
      <c r="J160" s="59"/>
      <c r="K160" s="60"/>
      <c r="L160" s="61"/>
      <c r="M160" s="62"/>
      <c r="N160" s="63"/>
      <c r="O160" s="63"/>
      <c r="P160" s="58"/>
      <c r="Q160" s="59"/>
      <c r="R160" s="60"/>
      <c r="S160" s="60"/>
      <c r="T160" s="60"/>
      <c r="U160" s="237"/>
      <c r="V160" s="237"/>
    </row>
    <row r="161" spans="1:22" x14ac:dyDescent="0.2">
      <c r="A161" s="237"/>
      <c r="B161" s="268" t="s">
        <v>149</v>
      </c>
      <c r="C161" s="268"/>
      <c r="D161" s="268"/>
      <c r="E161" s="268"/>
      <c r="F161" s="268"/>
      <c r="G161" s="64"/>
      <c r="H161" s="65"/>
      <c r="I161" s="65"/>
      <c r="J161" s="65"/>
      <c r="K161" s="66"/>
      <c r="L161" s="67"/>
      <c r="M161" s="68"/>
      <c r="N161" s="69"/>
      <c r="O161" s="69"/>
      <c r="P161" s="64"/>
      <c r="Q161" s="65"/>
      <c r="R161" s="66"/>
      <c r="S161" s="66"/>
      <c r="T161" s="66"/>
      <c r="U161" s="237"/>
      <c r="V161" s="237"/>
    </row>
    <row r="162" spans="1:22" ht="15.75" thickBot="1" x14ac:dyDescent="0.25">
      <c r="A162" s="237"/>
      <c r="B162" s="237" t="s">
        <v>150</v>
      </c>
      <c r="C162" s="237"/>
      <c r="D162" s="237"/>
      <c r="E162" s="237"/>
      <c r="F162" s="237"/>
      <c r="G162" s="76"/>
      <c r="H162" s="77"/>
      <c r="I162" s="77"/>
      <c r="J162" s="77"/>
      <c r="K162" s="78"/>
      <c r="L162" s="79"/>
      <c r="M162" s="80"/>
      <c r="N162" s="81"/>
      <c r="O162" s="81"/>
      <c r="P162" s="76"/>
      <c r="Q162" s="82"/>
      <c r="R162" s="83"/>
      <c r="S162" s="83"/>
      <c r="T162" s="83"/>
      <c r="U162" s="237"/>
      <c r="V162" s="237"/>
    </row>
    <row r="163" spans="1:22" ht="17.25" thickTop="1" thickBot="1" x14ac:dyDescent="0.3">
      <c r="A163" s="247" t="s">
        <v>151</v>
      </c>
      <c r="B163" s="248"/>
      <c r="C163" s="248"/>
      <c r="D163" s="248"/>
      <c r="E163" s="248"/>
      <c r="F163" s="248"/>
      <c r="G163" s="437">
        <f>G154+G155-G159</f>
        <v>0</v>
      </c>
      <c r="H163" s="438">
        <f>H154+H155-H159</f>
        <v>0</v>
      </c>
      <c r="I163" s="438">
        <f>I154+I155-I159</f>
        <v>0</v>
      </c>
      <c r="J163" s="438">
        <f t="shared" ref="J163:T163" si="47">J154+J155-J159</f>
        <v>0</v>
      </c>
      <c r="K163" s="439">
        <f t="shared" si="47"/>
        <v>0</v>
      </c>
      <c r="L163" s="440">
        <f t="shared" si="47"/>
        <v>0</v>
      </c>
      <c r="M163" s="441">
        <f t="shared" si="47"/>
        <v>0</v>
      </c>
      <c r="N163" s="441">
        <f t="shared" si="47"/>
        <v>0</v>
      </c>
      <c r="O163" s="442">
        <f t="shared" si="47"/>
        <v>0</v>
      </c>
      <c r="P163" s="437">
        <f t="shared" si="47"/>
        <v>0</v>
      </c>
      <c r="Q163" s="438">
        <f t="shared" si="47"/>
        <v>0</v>
      </c>
      <c r="R163" s="439">
        <f t="shared" si="47"/>
        <v>0</v>
      </c>
      <c r="S163" s="439">
        <f t="shared" si="47"/>
        <v>0</v>
      </c>
      <c r="T163" s="439">
        <f t="shared" si="47"/>
        <v>0</v>
      </c>
      <c r="U163" s="237"/>
      <c r="V163" s="237"/>
    </row>
    <row r="164" spans="1:22" ht="16.5" thickTop="1" x14ac:dyDescent="0.25">
      <c r="A164" s="249" t="s">
        <v>152</v>
      </c>
      <c r="B164" s="249"/>
      <c r="C164" s="249"/>
      <c r="D164" s="249"/>
      <c r="E164" s="249"/>
      <c r="F164" s="249"/>
      <c r="G164" s="443">
        <f>G165+G167+G169+G170+G171</f>
        <v>0</v>
      </c>
      <c r="H164" s="444">
        <f>H165+H167+H169+H170+H171</f>
        <v>0</v>
      </c>
      <c r="I164" s="444">
        <f>I165+I167+I169+I170+I171</f>
        <v>0</v>
      </c>
      <c r="J164" s="444">
        <f t="shared" ref="J164:T164" si="48">J165+J167+J169+J170+J171</f>
        <v>0</v>
      </c>
      <c r="K164" s="445">
        <f t="shared" si="48"/>
        <v>0</v>
      </c>
      <c r="L164" s="446">
        <f t="shared" si="48"/>
        <v>0</v>
      </c>
      <c r="M164" s="447">
        <f t="shared" si="48"/>
        <v>0</v>
      </c>
      <c r="N164" s="447">
        <f t="shared" si="48"/>
        <v>0</v>
      </c>
      <c r="O164" s="448">
        <f t="shared" si="48"/>
        <v>0</v>
      </c>
      <c r="P164" s="443">
        <f t="shared" si="48"/>
        <v>0</v>
      </c>
      <c r="Q164" s="444">
        <f t="shared" si="48"/>
        <v>0</v>
      </c>
      <c r="R164" s="445">
        <f t="shared" si="48"/>
        <v>0</v>
      </c>
      <c r="S164" s="445">
        <f t="shared" si="48"/>
        <v>0</v>
      </c>
      <c r="T164" s="445">
        <f t="shared" si="48"/>
        <v>0</v>
      </c>
      <c r="U164" s="237"/>
      <c r="V164" s="237"/>
    </row>
    <row r="165" spans="1:22" x14ac:dyDescent="0.2">
      <c r="A165" s="237"/>
      <c r="B165" s="269" t="s">
        <v>153</v>
      </c>
      <c r="C165" s="269"/>
      <c r="D165" s="269"/>
      <c r="E165" s="269"/>
      <c r="F165" s="269"/>
      <c r="G165" s="58"/>
      <c r="H165" s="59"/>
      <c r="I165" s="59"/>
      <c r="J165" s="59"/>
      <c r="K165" s="60"/>
      <c r="L165" s="61"/>
      <c r="M165" s="62"/>
      <c r="N165" s="63"/>
      <c r="O165" s="63"/>
      <c r="P165" s="58"/>
      <c r="Q165" s="59"/>
      <c r="R165" s="60"/>
      <c r="S165" s="60"/>
      <c r="T165" s="60"/>
      <c r="U165" s="237"/>
      <c r="V165" s="237"/>
    </row>
    <row r="166" spans="1:22" x14ac:dyDescent="0.2">
      <c r="A166" s="237"/>
      <c r="B166" s="268"/>
      <c r="C166" s="268" t="s">
        <v>154</v>
      </c>
      <c r="D166" s="268"/>
      <c r="E166" s="268"/>
      <c r="F166" s="268"/>
      <c r="G166" s="64"/>
      <c r="H166" s="65"/>
      <c r="I166" s="65"/>
      <c r="J166" s="65"/>
      <c r="K166" s="66"/>
      <c r="L166" s="67"/>
      <c r="M166" s="68"/>
      <c r="N166" s="69"/>
      <c r="O166" s="69"/>
      <c r="P166" s="64"/>
      <c r="Q166" s="65"/>
      <c r="R166" s="66"/>
      <c r="S166" s="66"/>
      <c r="T166" s="66"/>
      <c r="U166" s="237"/>
      <c r="V166" s="237"/>
    </row>
    <row r="167" spans="1:22" x14ac:dyDescent="0.2">
      <c r="A167" s="237"/>
      <c r="B167" s="268" t="s">
        <v>155</v>
      </c>
      <c r="C167" s="268"/>
      <c r="D167" s="268"/>
      <c r="E167" s="268"/>
      <c r="F167" s="268"/>
      <c r="G167" s="64"/>
      <c r="H167" s="65"/>
      <c r="I167" s="65"/>
      <c r="J167" s="65"/>
      <c r="K167" s="66"/>
      <c r="L167" s="67"/>
      <c r="M167" s="68"/>
      <c r="N167" s="69"/>
      <c r="O167" s="69"/>
      <c r="P167" s="64"/>
      <c r="Q167" s="65"/>
      <c r="R167" s="66"/>
      <c r="S167" s="66"/>
      <c r="T167" s="66"/>
      <c r="U167" s="237"/>
      <c r="V167" s="237"/>
    </row>
    <row r="168" spans="1:22" x14ac:dyDescent="0.2">
      <c r="A168" s="237"/>
      <c r="B168" s="268"/>
      <c r="C168" s="268" t="s">
        <v>154</v>
      </c>
      <c r="D168" s="268"/>
      <c r="E168" s="268"/>
      <c r="F168" s="268"/>
      <c r="G168" s="64"/>
      <c r="H168" s="65"/>
      <c r="I168" s="65"/>
      <c r="J168" s="65"/>
      <c r="K168" s="66"/>
      <c r="L168" s="67"/>
      <c r="M168" s="68"/>
      <c r="N168" s="69"/>
      <c r="O168" s="69"/>
      <c r="P168" s="64"/>
      <c r="Q168" s="65"/>
      <c r="R168" s="66"/>
      <c r="S168" s="66"/>
      <c r="T168" s="66"/>
      <c r="U168" s="237"/>
      <c r="V168" s="237"/>
    </row>
    <row r="169" spans="1:22" x14ac:dyDescent="0.2">
      <c r="A169" s="237"/>
      <c r="B169" s="268" t="s">
        <v>156</v>
      </c>
      <c r="C169" s="268"/>
      <c r="D169" s="268"/>
      <c r="E169" s="268"/>
      <c r="F169" s="268"/>
      <c r="G169" s="64"/>
      <c r="H169" s="65"/>
      <c r="I169" s="65"/>
      <c r="J169" s="65"/>
      <c r="K169" s="66"/>
      <c r="L169" s="67"/>
      <c r="M169" s="68"/>
      <c r="N169" s="69"/>
      <c r="O169" s="69"/>
      <c r="P169" s="64"/>
      <c r="Q169" s="65"/>
      <c r="R169" s="66"/>
      <c r="S169" s="66"/>
      <c r="T169" s="66"/>
      <c r="U169" s="237"/>
      <c r="V169" s="237"/>
    </row>
    <row r="170" spans="1:22" x14ac:dyDescent="0.2">
      <c r="A170" s="237"/>
      <c r="B170" s="268" t="s">
        <v>157</v>
      </c>
      <c r="C170" s="268"/>
      <c r="D170" s="268"/>
      <c r="E170" s="268"/>
      <c r="F170" s="268"/>
      <c r="G170" s="64"/>
      <c r="H170" s="65"/>
      <c r="I170" s="65"/>
      <c r="J170" s="65"/>
      <c r="K170" s="66"/>
      <c r="L170" s="67"/>
      <c r="M170" s="68"/>
      <c r="N170" s="69"/>
      <c r="O170" s="69"/>
      <c r="P170" s="64"/>
      <c r="Q170" s="65"/>
      <c r="R170" s="66"/>
      <c r="S170" s="66"/>
      <c r="T170" s="66"/>
      <c r="U170" s="237"/>
      <c r="V170" s="237"/>
    </row>
    <row r="171" spans="1:22" x14ac:dyDescent="0.2">
      <c r="A171" s="237"/>
      <c r="B171" s="268" t="s">
        <v>158</v>
      </c>
      <c r="C171" s="268"/>
      <c r="D171" s="268"/>
      <c r="E171" s="268"/>
      <c r="F171" s="268"/>
      <c r="G171" s="64"/>
      <c r="H171" s="65"/>
      <c r="I171" s="65"/>
      <c r="J171" s="65"/>
      <c r="K171" s="66"/>
      <c r="L171" s="67"/>
      <c r="M171" s="68"/>
      <c r="N171" s="69"/>
      <c r="O171" s="69"/>
      <c r="P171" s="64"/>
      <c r="Q171" s="65"/>
      <c r="R171" s="66"/>
      <c r="S171" s="66"/>
      <c r="T171" s="66"/>
      <c r="U171" s="237"/>
      <c r="V171" s="237"/>
    </row>
    <row r="172" spans="1:22" ht="15.75" x14ac:dyDescent="0.25">
      <c r="A172" s="249" t="s">
        <v>159</v>
      </c>
      <c r="B172" s="250"/>
      <c r="C172" s="250"/>
      <c r="D172" s="250"/>
      <c r="E172" s="250"/>
      <c r="F172" s="250"/>
      <c r="G172" s="455">
        <f>G173+G175+G176+G177</f>
        <v>0</v>
      </c>
      <c r="H172" s="456">
        <f>H173+H175+H176+H177</f>
        <v>0</v>
      </c>
      <c r="I172" s="456">
        <f>I173+I175+I176+I177</f>
        <v>0</v>
      </c>
      <c r="J172" s="456">
        <f t="shared" ref="J172:T172" si="49">J173+J175+J176+J177</f>
        <v>0</v>
      </c>
      <c r="K172" s="457">
        <f t="shared" si="49"/>
        <v>0</v>
      </c>
      <c r="L172" s="458">
        <f t="shared" si="49"/>
        <v>0</v>
      </c>
      <c r="M172" s="459">
        <f t="shared" si="49"/>
        <v>0</v>
      </c>
      <c r="N172" s="459">
        <f t="shared" si="49"/>
        <v>0</v>
      </c>
      <c r="O172" s="460">
        <f t="shared" si="49"/>
        <v>0</v>
      </c>
      <c r="P172" s="455">
        <f t="shared" si="49"/>
        <v>0</v>
      </c>
      <c r="Q172" s="456">
        <f t="shared" si="49"/>
        <v>0</v>
      </c>
      <c r="R172" s="457">
        <f t="shared" si="49"/>
        <v>0</v>
      </c>
      <c r="S172" s="457">
        <f t="shared" si="49"/>
        <v>0</v>
      </c>
      <c r="T172" s="457">
        <f t="shared" si="49"/>
        <v>0</v>
      </c>
      <c r="U172" s="237"/>
      <c r="V172" s="237"/>
    </row>
    <row r="173" spans="1:22" x14ac:dyDescent="0.2">
      <c r="A173" s="237"/>
      <c r="B173" s="269" t="s">
        <v>160</v>
      </c>
      <c r="C173" s="269"/>
      <c r="D173" s="269"/>
      <c r="E173" s="269"/>
      <c r="F173" s="269"/>
      <c r="G173" s="58"/>
      <c r="H173" s="59"/>
      <c r="I173" s="59"/>
      <c r="J173" s="59"/>
      <c r="K173" s="60"/>
      <c r="L173" s="61"/>
      <c r="M173" s="62"/>
      <c r="N173" s="63"/>
      <c r="O173" s="63"/>
      <c r="P173" s="58"/>
      <c r="Q173" s="59"/>
      <c r="R173" s="60"/>
      <c r="S173" s="60"/>
      <c r="T173" s="60"/>
      <c r="U173" s="237"/>
      <c r="V173" s="237"/>
    </row>
    <row r="174" spans="1:22" x14ac:dyDescent="0.2">
      <c r="A174" s="237"/>
      <c r="B174" s="268"/>
      <c r="C174" s="268" t="s">
        <v>161</v>
      </c>
      <c r="D174" s="268"/>
      <c r="E174" s="268"/>
      <c r="F174" s="268"/>
      <c r="G174" s="64"/>
      <c r="H174" s="65"/>
      <c r="I174" s="65"/>
      <c r="J174" s="65"/>
      <c r="K174" s="66"/>
      <c r="L174" s="67"/>
      <c r="M174" s="68"/>
      <c r="N174" s="69"/>
      <c r="O174" s="69"/>
      <c r="P174" s="64"/>
      <c r="Q174" s="65"/>
      <c r="R174" s="66"/>
      <c r="S174" s="66"/>
      <c r="T174" s="66"/>
      <c r="U174" s="237"/>
      <c r="V174" s="237"/>
    </row>
    <row r="175" spans="1:22" x14ac:dyDescent="0.2">
      <c r="A175" s="237"/>
      <c r="B175" s="268" t="s">
        <v>162</v>
      </c>
      <c r="C175" s="268"/>
      <c r="D175" s="268"/>
      <c r="E175" s="268"/>
      <c r="F175" s="268"/>
      <c r="G175" s="70"/>
      <c r="H175" s="71"/>
      <c r="I175" s="71"/>
      <c r="J175" s="71"/>
      <c r="K175" s="72"/>
      <c r="L175" s="73"/>
      <c r="M175" s="74"/>
      <c r="N175" s="75"/>
      <c r="O175" s="75"/>
      <c r="P175" s="70"/>
      <c r="Q175" s="71"/>
      <c r="R175" s="72"/>
      <c r="S175" s="72"/>
      <c r="T175" s="72"/>
      <c r="U175" s="237"/>
      <c r="V175" s="237"/>
    </row>
    <row r="176" spans="1:22" x14ac:dyDescent="0.2">
      <c r="A176" s="237"/>
      <c r="B176" s="268" t="s">
        <v>163</v>
      </c>
      <c r="C176" s="268"/>
      <c r="D176" s="268"/>
      <c r="E176" s="268"/>
      <c r="F176" s="268"/>
      <c r="G176" s="70"/>
      <c r="H176" s="71"/>
      <c r="I176" s="71"/>
      <c r="J176" s="71"/>
      <c r="K176" s="72"/>
      <c r="L176" s="73"/>
      <c r="M176" s="74"/>
      <c r="N176" s="75"/>
      <c r="O176" s="75"/>
      <c r="P176" s="70"/>
      <c r="Q176" s="71"/>
      <c r="R176" s="72"/>
      <c r="S176" s="72"/>
      <c r="T176" s="72"/>
      <c r="U176" s="237"/>
      <c r="V176" s="237"/>
    </row>
    <row r="177" spans="1:22" ht="15.75" thickBot="1" x14ac:dyDescent="0.25">
      <c r="A177" s="237"/>
      <c r="B177" s="237" t="s">
        <v>164</v>
      </c>
      <c r="C177" s="237"/>
      <c r="D177" s="237"/>
      <c r="E177" s="237"/>
      <c r="F177" s="237"/>
      <c r="G177" s="84"/>
      <c r="H177" s="85"/>
      <c r="I177" s="85"/>
      <c r="J177" s="85"/>
      <c r="K177" s="86"/>
      <c r="L177" s="87"/>
      <c r="M177" s="88"/>
      <c r="N177" s="89"/>
      <c r="O177" s="89"/>
      <c r="P177" s="84"/>
      <c r="Q177" s="85"/>
      <c r="R177" s="86"/>
      <c r="S177" s="86"/>
      <c r="T177" s="86"/>
      <c r="U177" s="237"/>
      <c r="V177" s="237"/>
    </row>
    <row r="178" spans="1:22" ht="17.25" thickTop="1" thickBot="1" x14ac:dyDescent="0.3">
      <c r="A178" s="247" t="s">
        <v>165</v>
      </c>
      <c r="B178" s="248"/>
      <c r="C178" s="248"/>
      <c r="D178" s="248"/>
      <c r="E178" s="248"/>
      <c r="F178" s="248"/>
      <c r="G178" s="437">
        <f>G163+G164-G172</f>
        <v>0</v>
      </c>
      <c r="H178" s="438">
        <f>H163+H164-H172</f>
        <v>0</v>
      </c>
      <c r="I178" s="438">
        <f>I163+I164-I172</f>
        <v>0</v>
      </c>
      <c r="J178" s="438">
        <f t="shared" ref="J178:T178" si="50">J163+J164-J172</f>
        <v>0</v>
      </c>
      <c r="K178" s="439">
        <f t="shared" si="50"/>
        <v>0</v>
      </c>
      <c r="L178" s="440">
        <f t="shared" si="50"/>
        <v>0</v>
      </c>
      <c r="M178" s="441">
        <f t="shared" si="50"/>
        <v>0</v>
      </c>
      <c r="N178" s="441">
        <f t="shared" si="50"/>
        <v>0</v>
      </c>
      <c r="O178" s="442">
        <f t="shared" si="50"/>
        <v>0</v>
      </c>
      <c r="P178" s="437">
        <f t="shared" si="50"/>
        <v>0</v>
      </c>
      <c r="Q178" s="438">
        <f t="shared" si="50"/>
        <v>0</v>
      </c>
      <c r="R178" s="439">
        <f t="shared" si="50"/>
        <v>0</v>
      </c>
      <c r="S178" s="439">
        <f t="shared" si="50"/>
        <v>0</v>
      </c>
      <c r="T178" s="439">
        <f t="shared" si="50"/>
        <v>0</v>
      </c>
      <c r="U178" s="237"/>
      <c r="V178" s="237"/>
    </row>
    <row r="179" spans="1:22" ht="16.5" thickTop="1" x14ac:dyDescent="0.25">
      <c r="A179" s="429" t="s">
        <v>166</v>
      </c>
      <c r="B179" s="429"/>
      <c r="C179" s="429"/>
      <c r="D179" s="429"/>
      <c r="E179" s="429"/>
      <c r="F179" s="429"/>
      <c r="G179" s="461">
        <f>G180-G181</f>
        <v>0</v>
      </c>
      <c r="H179" s="462">
        <f>H180-H181</f>
        <v>0</v>
      </c>
      <c r="I179" s="462">
        <f>I180-I181</f>
        <v>0</v>
      </c>
      <c r="J179" s="462">
        <f t="shared" ref="J179:T179" si="51">J180-J181</f>
        <v>0</v>
      </c>
      <c r="K179" s="463">
        <f t="shared" si="51"/>
        <v>0</v>
      </c>
      <c r="L179" s="464">
        <f t="shared" si="51"/>
        <v>0</v>
      </c>
      <c r="M179" s="465">
        <f t="shared" si="51"/>
        <v>0</v>
      </c>
      <c r="N179" s="465">
        <f t="shared" si="51"/>
        <v>0</v>
      </c>
      <c r="O179" s="466">
        <f t="shared" si="51"/>
        <v>0</v>
      </c>
      <c r="P179" s="461">
        <f t="shared" si="51"/>
        <v>0</v>
      </c>
      <c r="Q179" s="462">
        <f t="shared" si="51"/>
        <v>0</v>
      </c>
      <c r="R179" s="463">
        <f t="shared" si="51"/>
        <v>0</v>
      </c>
      <c r="S179" s="463">
        <f t="shared" si="51"/>
        <v>0</v>
      </c>
      <c r="T179" s="463">
        <f t="shared" si="51"/>
        <v>0</v>
      </c>
      <c r="U179" s="237"/>
      <c r="V179" s="237"/>
    </row>
    <row r="180" spans="1:22" ht="15.75" x14ac:dyDescent="0.25">
      <c r="A180" s="246"/>
      <c r="B180" s="269" t="s">
        <v>167</v>
      </c>
      <c r="C180" s="269"/>
      <c r="D180" s="269"/>
      <c r="E180" s="269"/>
      <c r="F180" s="269"/>
      <c r="G180" s="58"/>
      <c r="H180" s="59"/>
      <c r="I180" s="59"/>
      <c r="J180" s="59"/>
      <c r="K180" s="60"/>
      <c r="L180" s="61"/>
      <c r="M180" s="62"/>
      <c r="N180" s="63"/>
      <c r="O180" s="63"/>
      <c r="P180" s="58"/>
      <c r="Q180" s="59"/>
      <c r="R180" s="60"/>
      <c r="S180" s="60"/>
      <c r="T180" s="60"/>
      <c r="U180" s="237"/>
      <c r="V180" s="237"/>
    </row>
    <row r="181" spans="1:22" ht="16.5" thickBot="1" x14ac:dyDescent="0.3">
      <c r="A181" s="246"/>
      <c r="B181" s="237" t="s">
        <v>168</v>
      </c>
      <c r="C181" s="237"/>
      <c r="D181" s="237"/>
      <c r="E181" s="237"/>
      <c r="F181" s="237"/>
      <c r="G181" s="76"/>
      <c r="H181" s="82"/>
      <c r="I181" s="82"/>
      <c r="J181" s="59"/>
      <c r="K181" s="83"/>
      <c r="L181" s="79"/>
      <c r="M181" s="80"/>
      <c r="N181" s="81"/>
      <c r="O181" s="81"/>
      <c r="P181" s="76"/>
      <c r="Q181" s="82"/>
      <c r="R181" s="83"/>
      <c r="S181" s="83"/>
      <c r="T181" s="83"/>
      <c r="U181" s="237"/>
      <c r="V181" s="237"/>
    </row>
    <row r="182" spans="1:22" ht="17.25" thickTop="1" thickBot="1" x14ac:dyDescent="0.3">
      <c r="A182" s="247" t="s">
        <v>169</v>
      </c>
      <c r="B182" s="248"/>
      <c r="C182" s="248"/>
      <c r="D182" s="248"/>
      <c r="E182" s="248"/>
      <c r="F182" s="248"/>
      <c r="G182" s="437">
        <f>G178+G179</f>
        <v>0</v>
      </c>
      <c r="H182" s="438">
        <f>H178+H179</f>
        <v>0</v>
      </c>
      <c r="I182" s="438">
        <f>I178+I179</f>
        <v>0</v>
      </c>
      <c r="J182" s="438">
        <f t="shared" ref="J182:T182" si="52">J178+J179</f>
        <v>0</v>
      </c>
      <c r="K182" s="439">
        <f t="shared" si="52"/>
        <v>0</v>
      </c>
      <c r="L182" s="440">
        <f t="shared" si="52"/>
        <v>0</v>
      </c>
      <c r="M182" s="441">
        <f t="shared" si="52"/>
        <v>0</v>
      </c>
      <c r="N182" s="441">
        <f t="shared" si="52"/>
        <v>0</v>
      </c>
      <c r="O182" s="442">
        <f t="shared" si="52"/>
        <v>0</v>
      </c>
      <c r="P182" s="437">
        <f t="shared" si="52"/>
        <v>0</v>
      </c>
      <c r="Q182" s="438">
        <f t="shared" si="52"/>
        <v>0</v>
      </c>
      <c r="R182" s="439">
        <f t="shared" si="52"/>
        <v>0</v>
      </c>
      <c r="S182" s="439">
        <f t="shared" si="52"/>
        <v>0</v>
      </c>
      <c r="T182" s="439">
        <f t="shared" si="52"/>
        <v>0</v>
      </c>
      <c r="U182" s="237"/>
      <c r="V182" s="237"/>
    </row>
    <row r="183" spans="1:22" ht="15.75" thickTop="1" x14ac:dyDescent="0.2">
      <c r="A183" s="266" t="s">
        <v>170</v>
      </c>
      <c r="B183" s="266"/>
      <c r="C183" s="266"/>
      <c r="D183" s="266"/>
      <c r="E183" s="266"/>
      <c r="F183" s="266"/>
      <c r="G183" s="90"/>
      <c r="H183" s="91"/>
      <c r="I183" s="91"/>
      <c r="J183" s="91"/>
      <c r="K183" s="92"/>
      <c r="L183" s="93"/>
      <c r="M183" s="94"/>
      <c r="N183" s="95"/>
      <c r="O183" s="95"/>
      <c r="P183" s="90"/>
      <c r="Q183" s="91"/>
      <c r="R183" s="92"/>
      <c r="S183" s="92"/>
      <c r="T183" s="92"/>
      <c r="U183" s="237"/>
      <c r="V183" s="237"/>
    </row>
    <row r="184" spans="1:22" ht="15.75" thickBot="1" x14ac:dyDescent="0.25">
      <c r="A184" s="230" t="s">
        <v>171</v>
      </c>
      <c r="B184" s="230"/>
      <c r="C184" s="230"/>
      <c r="D184" s="230"/>
      <c r="E184" s="230"/>
      <c r="F184" s="230"/>
      <c r="G184" s="76"/>
      <c r="H184" s="82"/>
      <c r="I184" s="82"/>
      <c r="J184" s="82"/>
      <c r="K184" s="83"/>
      <c r="L184" s="79"/>
      <c r="M184" s="80"/>
      <c r="N184" s="81"/>
      <c r="O184" s="81"/>
      <c r="P184" s="76"/>
      <c r="Q184" s="82"/>
      <c r="R184" s="83"/>
      <c r="S184" s="83"/>
      <c r="T184" s="83"/>
      <c r="U184" s="237"/>
      <c r="V184" s="237"/>
    </row>
    <row r="185" spans="1:22" ht="17.25" thickTop="1" thickBot="1" x14ac:dyDescent="0.3">
      <c r="A185" s="247" t="s">
        <v>172</v>
      </c>
      <c r="B185" s="248"/>
      <c r="C185" s="248"/>
      <c r="D185" s="248"/>
      <c r="E185" s="248"/>
      <c r="F185" s="248"/>
      <c r="G185" s="694">
        <f>G182-G183-G184</f>
        <v>0</v>
      </c>
      <c r="H185" s="695">
        <f>H182-H183-H184</f>
        <v>0</v>
      </c>
      <c r="I185" s="687">
        <f>I182-I183-I184</f>
        <v>0</v>
      </c>
      <c r="J185" s="687">
        <f t="shared" ref="J185:T185" si="53">J182-J183-J184</f>
        <v>0</v>
      </c>
      <c r="K185" s="688">
        <f t="shared" si="53"/>
        <v>0</v>
      </c>
      <c r="L185" s="689">
        <f t="shared" si="53"/>
        <v>0</v>
      </c>
      <c r="M185" s="690">
        <f t="shared" si="53"/>
        <v>0</v>
      </c>
      <c r="N185" s="690">
        <f t="shared" si="53"/>
        <v>0</v>
      </c>
      <c r="O185" s="691">
        <f t="shared" si="53"/>
        <v>0</v>
      </c>
      <c r="P185" s="437">
        <f t="shared" si="53"/>
        <v>0</v>
      </c>
      <c r="Q185" s="438">
        <f t="shared" si="53"/>
        <v>0</v>
      </c>
      <c r="R185" s="439">
        <f t="shared" si="53"/>
        <v>0</v>
      </c>
      <c r="S185" s="439">
        <f t="shared" si="53"/>
        <v>0</v>
      </c>
      <c r="T185" s="685">
        <f t="shared" si="53"/>
        <v>0</v>
      </c>
      <c r="U185" s="237"/>
      <c r="V185" s="237"/>
    </row>
    <row r="186" spans="1:22" ht="13.5" customHeight="1" thickTop="1" x14ac:dyDescent="0.2">
      <c r="A186" s="237"/>
      <c r="B186" s="237"/>
      <c r="C186" s="237"/>
      <c r="D186" s="237"/>
      <c r="E186" s="237"/>
      <c r="F186" s="237"/>
      <c r="G186" s="693" t="s">
        <v>13</v>
      </c>
      <c r="H186" s="681"/>
      <c r="I186" s="681"/>
      <c r="J186" s="681"/>
      <c r="K186" s="681"/>
      <c r="L186" s="681" t="s">
        <v>14</v>
      </c>
      <c r="M186" s="681"/>
      <c r="N186" s="681"/>
      <c r="O186" s="686"/>
      <c r="P186" s="657" t="s">
        <v>15</v>
      </c>
      <c r="Q186" s="658"/>
      <c r="R186" s="658"/>
      <c r="S186" s="658"/>
      <c r="T186" s="692"/>
      <c r="U186" s="237"/>
      <c r="V186" s="237"/>
    </row>
    <row r="187" spans="1:22" ht="15.75" x14ac:dyDescent="0.25">
      <c r="A187" s="237"/>
      <c r="B187" s="237"/>
      <c r="C187" s="237"/>
      <c r="D187" s="237"/>
      <c r="E187" s="246"/>
      <c r="F187" s="613" t="s">
        <v>16</v>
      </c>
      <c r="G187" s="243" t="str">
        <f>IF(G$3="","",G$3)</f>
        <v/>
      </c>
      <c r="H187" s="678" t="str">
        <f>IF(H$3="","",H$3)</f>
        <v/>
      </c>
      <c r="I187" s="678" t="str">
        <f>IF(I$3="","",I$3)</f>
        <v/>
      </c>
      <c r="J187" s="678" t="str">
        <f t="shared" ref="J187:T187" si="54">IF(J$3="","",J$3)</f>
        <v/>
      </c>
      <c r="K187" s="679" t="str">
        <f t="shared" si="54"/>
        <v/>
      </c>
      <c r="L187" s="684" t="str">
        <f t="shared" si="54"/>
        <v/>
      </c>
      <c r="M187" s="678" t="str">
        <f t="shared" si="54"/>
        <v/>
      </c>
      <c r="N187" s="678" t="str">
        <f t="shared" si="54"/>
        <v/>
      </c>
      <c r="O187" s="245" t="str">
        <f t="shared" si="54"/>
        <v/>
      </c>
      <c r="P187" s="243" t="str">
        <f t="shared" si="54"/>
        <v/>
      </c>
      <c r="Q187" s="244" t="str">
        <f t="shared" si="54"/>
        <v/>
      </c>
      <c r="R187" s="245" t="str">
        <f t="shared" si="54"/>
        <v/>
      </c>
      <c r="S187" s="245" t="str">
        <f t="shared" si="54"/>
        <v/>
      </c>
      <c r="T187" s="245" t="str">
        <f t="shared" si="54"/>
        <v/>
      </c>
      <c r="U187" s="237"/>
      <c r="V187" s="237"/>
    </row>
    <row r="188" spans="1:22" ht="133.5" customHeight="1" thickBot="1" x14ac:dyDescent="0.25">
      <c r="A188" s="237"/>
      <c r="B188" s="237"/>
      <c r="C188" s="237"/>
      <c r="D188" s="340" t="s">
        <v>307</v>
      </c>
      <c r="E188" s="340"/>
      <c r="F188" s="340"/>
      <c r="G188" s="233" t="s">
        <v>302</v>
      </c>
      <c r="H188" s="234" t="s">
        <v>303</v>
      </c>
      <c r="I188" s="234" t="s">
        <v>304</v>
      </c>
      <c r="J188" s="234" t="s">
        <v>305</v>
      </c>
      <c r="K188" s="241" t="s">
        <v>17</v>
      </c>
      <c r="L188" s="242" t="s">
        <v>18</v>
      </c>
      <c r="M188" s="234" t="s">
        <v>19</v>
      </c>
      <c r="N188" s="232" t="s">
        <v>20</v>
      </c>
      <c r="O188" s="232" t="s">
        <v>21</v>
      </c>
      <c r="P188" s="233" t="s">
        <v>22</v>
      </c>
      <c r="Q188" s="234" t="s">
        <v>23</v>
      </c>
      <c r="R188" s="235" t="s">
        <v>24</v>
      </c>
      <c r="S188" s="236" t="s">
        <v>25</v>
      </c>
      <c r="T188" s="236" t="s">
        <v>26</v>
      </c>
      <c r="U188" s="237"/>
      <c r="V188" s="237"/>
    </row>
    <row r="189" spans="1:22" ht="16.5" thickTop="1" x14ac:dyDescent="0.2">
      <c r="A189" s="311" t="s">
        <v>173</v>
      </c>
      <c r="B189" s="311"/>
      <c r="C189" s="312"/>
      <c r="D189" s="311"/>
      <c r="E189" s="311"/>
      <c r="F189" s="311"/>
      <c r="G189" s="761">
        <f>G202</f>
        <v>0</v>
      </c>
      <c r="H189" s="762">
        <f>H202</f>
        <v>0</v>
      </c>
      <c r="I189" s="762">
        <f>I202</f>
        <v>0</v>
      </c>
      <c r="J189" s="762">
        <f>J202</f>
        <v>0</v>
      </c>
      <c r="K189" s="763">
        <f>K202</f>
        <v>0</v>
      </c>
      <c r="L189" s="764">
        <f t="shared" ref="L189:T189" si="55">L202</f>
        <v>0</v>
      </c>
      <c r="M189" s="764">
        <f t="shared" si="55"/>
        <v>0</v>
      </c>
      <c r="N189" s="764">
        <f t="shared" si="55"/>
        <v>0</v>
      </c>
      <c r="O189" s="765">
        <f t="shared" si="55"/>
        <v>0</v>
      </c>
      <c r="P189" s="761">
        <f t="shared" si="55"/>
        <v>0</v>
      </c>
      <c r="Q189" s="762">
        <f t="shared" si="55"/>
        <v>0</v>
      </c>
      <c r="R189" s="763">
        <f t="shared" si="55"/>
        <v>0</v>
      </c>
      <c r="S189" s="763">
        <f t="shared" si="55"/>
        <v>0</v>
      </c>
      <c r="T189" s="763">
        <f t="shared" si="55"/>
        <v>0</v>
      </c>
      <c r="U189" s="237"/>
      <c r="V189" s="237"/>
    </row>
    <row r="190" spans="1:22" ht="15.75" x14ac:dyDescent="0.2">
      <c r="A190" s="237"/>
      <c r="B190" s="467" t="s">
        <v>174</v>
      </c>
      <c r="C190" s="468"/>
      <c r="D190" s="469"/>
      <c r="E190" s="469"/>
      <c r="F190" s="469"/>
      <c r="G190" s="731">
        <f>G185</f>
        <v>0</v>
      </c>
      <c r="H190" s="732">
        <f>H185</f>
        <v>0</v>
      </c>
      <c r="I190" s="732">
        <f>I185</f>
        <v>0</v>
      </c>
      <c r="J190" s="732">
        <f>J185</f>
        <v>0</v>
      </c>
      <c r="K190" s="733">
        <f>K185</f>
        <v>0</v>
      </c>
      <c r="L190" s="734">
        <f t="shared" ref="L190:T190" si="56">L185</f>
        <v>0</v>
      </c>
      <c r="M190" s="734">
        <f t="shared" si="56"/>
        <v>0</v>
      </c>
      <c r="N190" s="734">
        <f t="shared" si="56"/>
        <v>0</v>
      </c>
      <c r="O190" s="735">
        <f t="shared" si="56"/>
        <v>0</v>
      </c>
      <c r="P190" s="731">
        <f t="shared" si="56"/>
        <v>0</v>
      </c>
      <c r="Q190" s="732">
        <f t="shared" si="56"/>
        <v>0</v>
      </c>
      <c r="R190" s="733">
        <f t="shared" si="56"/>
        <v>0</v>
      </c>
      <c r="S190" s="733">
        <f t="shared" si="56"/>
        <v>0</v>
      </c>
      <c r="T190" s="733">
        <f t="shared" si="56"/>
        <v>0</v>
      </c>
      <c r="U190" s="237"/>
      <c r="V190" s="237"/>
    </row>
    <row r="191" spans="1:22" ht="15.75" x14ac:dyDescent="0.2">
      <c r="A191" s="237"/>
      <c r="B191" s="470" t="s">
        <v>175</v>
      </c>
      <c r="C191" s="471"/>
      <c r="D191" s="472"/>
      <c r="E191" s="472"/>
      <c r="F191" s="472"/>
      <c r="G191" s="731">
        <f>G192+G193-G194+G195+G196-G197-G198+G199-G200+G201</f>
        <v>0</v>
      </c>
      <c r="H191" s="732">
        <f>H192+H193-H194+H195+H196-H197-H198+H199-H200+H201</f>
        <v>0</v>
      </c>
      <c r="I191" s="732">
        <f>I192+I193-I194+I195+I196-I197-I198+I199-I200+I201</f>
        <v>0</v>
      </c>
      <c r="J191" s="732">
        <f>J192+J193-J194+J195+J196-J197-J198+J199-J200+J201</f>
        <v>0</v>
      </c>
      <c r="K191" s="733">
        <f>K192+K193-K194+K195+K196-K197-K198+K199-K200+K201</f>
        <v>0</v>
      </c>
      <c r="L191" s="734">
        <f t="shared" ref="L191:Q191" si="57">L192+L193-L194+L195+L196-L197-L198+L199-L200+L201</f>
        <v>0</v>
      </c>
      <c r="M191" s="734">
        <f t="shared" si="57"/>
        <v>0</v>
      </c>
      <c r="N191" s="734">
        <f t="shared" si="57"/>
        <v>0</v>
      </c>
      <c r="O191" s="735">
        <f t="shared" si="57"/>
        <v>0</v>
      </c>
      <c r="P191" s="731">
        <f t="shared" si="57"/>
        <v>0</v>
      </c>
      <c r="Q191" s="732">
        <f t="shared" si="57"/>
        <v>0</v>
      </c>
      <c r="R191" s="733">
        <f>R192+R193-R194+R195+R196-R197-R198+R199-R200+R201</f>
        <v>0</v>
      </c>
      <c r="S191" s="733">
        <f t="shared" ref="S191:T191" si="58">S192+S193-S194+S195+S196-S197-S198+S199-S200+S201</f>
        <v>0</v>
      </c>
      <c r="T191" s="733">
        <f t="shared" si="58"/>
        <v>0</v>
      </c>
      <c r="U191" s="237"/>
      <c r="V191" s="237"/>
    </row>
    <row r="192" spans="1:22" x14ac:dyDescent="0.2">
      <c r="A192" s="237"/>
      <c r="B192" s="237"/>
      <c r="C192" s="342" t="s">
        <v>176</v>
      </c>
      <c r="D192" s="343"/>
      <c r="E192" s="343"/>
      <c r="F192" s="343"/>
      <c r="G192" s="96"/>
      <c r="H192" s="97"/>
      <c r="I192" s="97"/>
      <c r="J192" s="97"/>
      <c r="K192" s="98"/>
      <c r="L192" s="99"/>
      <c r="M192" s="99"/>
      <c r="N192" s="99"/>
      <c r="O192" s="100"/>
      <c r="P192" s="96"/>
      <c r="Q192" s="97"/>
      <c r="R192" s="98"/>
      <c r="S192" s="98"/>
      <c r="T192" s="98"/>
      <c r="U192" s="237"/>
      <c r="V192" s="237"/>
    </row>
    <row r="193" spans="1:22" ht="15.75" x14ac:dyDescent="0.2">
      <c r="A193" s="237"/>
      <c r="B193" s="237"/>
      <c r="C193" s="342" t="s">
        <v>177</v>
      </c>
      <c r="D193" s="343"/>
      <c r="E193" s="343"/>
      <c r="F193" s="343"/>
      <c r="G193" s="96"/>
      <c r="H193" s="97"/>
      <c r="I193" s="97"/>
      <c r="J193" s="97"/>
      <c r="K193" s="98"/>
      <c r="L193" s="101"/>
      <c r="M193" s="101"/>
      <c r="N193" s="101"/>
      <c r="O193" s="102"/>
      <c r="P193" s="103"/>
      <c r="Q193" s="104"/>
      <c r="R193" s="105"/>
      <c r="S193" s="105"/>
      <c r="T193" s="105"/>
      <c r="U193" s="237"/>
      <c r="V193" s="237"/>
    </row>
    <row r="194" spans="1:22" x14ac:dyDescent="0.2">
      <c r="A194" s="237"/>
      <c r="B194" s="237"/>
      <c r="C194" s="342" t="s">
        <v>178</v>
      </c>
      <c r="D194" s="343"/>
      <c r="E194" s="343"/>
      <c r="F194" s="343"/>
      <c r="G194" s="96"/>
      <c r="H194" s="97"/>
      <c r="I194" s="97"/>
      <c r="J194" s="97"/>
      <c r="K194" s="98"/>
      <c r="L194" s="99"/>
      <c r="M194" s="99"/>
      <c r="N194" s="99"/>
      <c r="O194" s="100"/>
      <c r="P194" s="96"/>
      <c r="Q194" s="97"/>
      <c r="R194" s="98"/>
      <c r="S194" s="98"/>
      <c r="T194" s="98"/>
      <c r="U194" s="237"/>
      <c r="V194" s="237"/>
    </row>
    <row r="195" spans="1:22" x14ac:dyDescent="0.2">
      <c r="A195" s="237"/>
      <c r="B195" s="237"/>
      <c r="C195" s="342" t="s">
        <v>179</v>
      </c>
      <c r="D195" s="343"/>
      <c r="E195" s="343"/>
      <c r="F195" s="343"/>
      <c r="G195" s="96"/>
      <c r="H195" s="97"/>
      <c r="I195" s="97"/>
      <c r="J195" s="97"/>
      <c r="K195" s="98"/>
      <c r="L195" s="99"/>
      <c r="M195" s="99"/>
      <c r="N195" s="99"/>
      <c r="O195" s="100"/>
      <c r="P195" s="96"/>
      <c r="Q195" s="97"/>
      <c r="R195" s="98"/>
      <c r="S195" s="98"/>
      <c r="T195" s="98"/>
      <c r="U195" s="237"/>
      <c r="V195" s="237"/>
    </row>
    <row r="196" spans="1:22" x14ac:dyDescent="0.2">
      <c r="A196" s="237"/>
      <c r="B196" s="237"/>
      <c r="C196" s="342" t="s">
        <v>180</v>
      </c>
      <c r="D196" s="343"/>
      <c r="E196" s="343"/>
      <c r="F196" s="343"/>
      <c r="G196" s="96"/>
      <c r="H196" s="97"/>
      <c r="I196" s="97"/>
      <c r="J196" s="97"/>
      <c r="K196" s="98"/>
      <c r="L196" s="99"/>
      <c r="M196" s="99"/>
      <c r="N196" s="99"/>
      <c r="O196" s="100"/>
      <c r="P196" s="96"/>
      <c r="Q196" s="97"/>
      <c r="R196" s="98"/>
      <c r="S196" s="98"/>
      <c r="T196" s="98"/>
      <c r="U196" s="237"/>
      <c r="V196" s="237"/>
    </row>
    <row r="197" spans="1:22" x14ac:dyDescent="0.2">
      <c r="A197" s="237"/>
      <c r="B197" s="237"/>
      <c r="C197" s="342" t="s">
        <v>181</v>
      </c>
      <c r="D197" s="343"/>
      <c r="E197" s="343"/>
      <c r="F197" s="343"/>
      <c r="G197" s="96"/>
      <c r="H197" s="97"/>
      <c r="I197" s="97"/>
      <c r="J197" s="97"/>
      <c r="K197" s="98"/>
      <c r="L197" s="99"/>
      <c r="M197" s="99"/>
      <c r="N197" s="99"/>
      <c r="O197" s="100"/>
      <c r="P197" s="96"/>
      <c r="Q197" s="97"/>
      <c r="R197" s="98"/>
      <c r="S197" s="98"/>
      <c r="T197" s="98"/>
      <c r="U197" s="237"/>
      <c r="V197" s="237"/>
    </row>
    <row r="198" spans="1:22" x14ac:dyDescent="0.2">
      <c r="A198" s="237"/>
      <c r="B198" s="237"/>
      <c r="C198" s="342" t="s">
        <v>182</v>
      </c>
      <c r="D198" s="343"/>
      <c r="E198" s="343"/>
      <c r="F198" s="343"/>
      <c r="G198" s="96"/>
      <c r="H198" s="97"/>
      <c r="I198" s="97"/>
      <c r="J198" s="97"/>
      <c r="K198" s="98"/>
      <c r="L198" s="99"/>
      <c r="M198" s="99"/>
      <c r="N198" s="99"/>
      <c r="O198" s="100"/>
      <c r="P198" s="96"/>
      <c r="Q198" s="97"/>
      <c r="R198" s="98"/>
      <c r="S198" s="98"/>
      <c r="T198" s="98"/>
      <c r="U198" s="237"/>
      <c r="V198" s="237"/>
    </row>
    <row r="199" spans="1:22" s="106" customFormat="1" ht="27.75" customHeight="1" x14ac:dyDescent="0.2">
      <c r="A199" s="341"/>
      <c r="B199" s="341"/>
      <c r="C199" s="705" t="s">
        <v>183</v>
      </c>
      <c r="D199" s="660"/>
      <c r="E199" s="660"/>
      <c r="F199" s="660"/>
      <c r="G199" s="107"/>
      <c r="H199" s="108"/>
      <c r="I199" s="108"/>
      <c r="J199" s="108"/>
      <c r="K199" s="109"/>
      <c r="L199" s="110"/>
      <c r="M199" s="110"/>
      <c r="N199" s="110"/>
      <c r="O199" s="111"/>
      <c r="P199" s="112"/>
      <c r="Q199" s="113"/>
      <c r="R199" s="114"/>
      <c r="S199" s="114"/>
      <c r="T199" s="114"/>
      <c r="U199" s="237"/>
      <c r="V199" s="341"/>
    </row>
    <row r="200" spans="1:22" ht="15.75" x14ac:dyDescent="0.2">
      <c r="A200" s="237"/>
      <c r="B200" s="237"/>
      <c r="C200" s="342" t="s">
        <v>184</v>
      </c>
      <c r="D200" s="343"/>
      <c r="E200" s="343"/>
      <c r="F200" s="343"/>
      <c r="G200" s="96"/>
      <c r="H200" s="97"/>
      <c r="I200" s="97"/>
      <c r="J200" s="97"/>
      <c r="K200" s="98"/>
      <c r="L200" s="101"/>
      <c r="M200" s="101"/>
      <c r="N200" s="101"/>
      <c r="O200" s="102"/>
      <c r="P200" s="103"/>
      <c r="Q200" s="104"/>
      <c r="R200" s="105"/>
      <c r="S200" s="105"/>
      <c r="T200" s="105"/>
      <c r="U200" s="237"/>
      <c r="V200" s="237"/>
    </row>
    <row r="201" spans="1:22" ht="15.75" x14ac:dyDescent="0.2">
      <c r="A201" s="237"/>
      <c r="B201" s="237"/>
      <c r="C201" s="342" t="s">
        <v>185</v>
      </c>
      <c r="D201" s="343"/>
      <c r="E201" s="343"/>
      <c r="F201" s="343"/>
      <c r="G201" s="103"/>
      <c r="H201" s="104"/>
      <c r="I201" s="104"/>
      <c r="J201" s="104"/>
      <c r="K201" s="105"/>
      <c r="L201" s="101"/>
      <c r="M201" s="101"/>
      <c r="N201" s="101"/>
      <c r="O201" s="102"/>
      <c r="P201" s="103"/>
      <c r="Q201" s="104"/>
      <c r="R201" s="105"/>
      <c r="S201" s="105"/>
      <c r="T201" s="105"/>
      <c r="U201" s="237"/>
      <c r="V201" s="237"/>
    </row>
    <row r="202" spans="1:22" ht="15.75" x14ac:dyDescent="0.2">
      <c r="A202" s="237"/>
      <c r="B202" s="470" t="s">
        <v>186</v>
      </c>
      <c r="C202" s="473"/>
      <c r="D202" s="472"/>
      <c r="E202" s="472"/>
      <c r="F202" s="472"/>
      <c r="G202" s="751">
        <f>SUM(G190:G191)</f>
        <v>0</v>
      </c>
      <c r="H202" s="752">
        <f>SUM(H190:H191)</f>
        <v>0</v>
      </c>
      <c r="I202" s="752">
        <f>SUM(I190:I191)</f>
        <v>0</v>
      </c>
      <c r="J202" s="752">
        <f>SUM(J190:J191)</f>
        <v>0</v>
      </c>
      <c r="K202" s="753">
        <f>SUM(K190:K191)</f>
        <v>0</v>
      </c>
      <c r="L202" s="754">
        <f t="shared" ref="L202:T202" si="59">SUM(L190:L191)</f>
        <v>0</v>
      </c>
      <c r="M202" s="754">
        <f t="shared" si="59"/>
        <v>0</v>
      </c>
      <c r="N202" s="754">
        <f t="shared" si="59"/>
        <v>0</v>
      </c>
      <c r="O202" s="755">
        <f t="shared" si="59"/>
        <v>0</v>
      </c>
      <c r="P202" s="751">
        <f t="shared" si="59"/>
        <v>0</v>
      </c>
      <c r="Q202" s="752">
        <f t="shared" si="59"/>
        <v>0</v>
      </c>
      <c r="R202" s="753">
        <f t="shared" si="59"/>
        <v>0</v>
      </c>
      <c r="S202" s="753">
        <f t="shared" si="59"/>
        <v>0</v>
      </c>
      <c r="T202" s="753">
        <f t="shared" si="59"/>
        <v>0</v>
      </c>
      <c r="U202" s="237"/>
      <c r="V202" s="237"/>
    </row>
    <row r="203" spans="1:22" s="106" customFormat="1" ht="15.75" x14ac:dyDescent="0.2">
      <c r="A203" s="313" t="s">
        <v>187</v>
      </c>
      <c r="B203" s="313"/>
      <c r="C203" s="314"/>
      <c r="D203" s="315"/>
      <c r="E203" s="315"/>
      <c r="F203" s="315"/>
      <c r="G203" s="756">
        <f>G225</f>
        <v>0</v>
      </c>
      <c r="H203" s="757">
        <f>H225</f>
        <v>0</v>
      </c>
      <c r="I203" s="757">
        <f>I225</f>
        <v>0</v>
      </c>
      <c r="J203" s="757">
        <f>J225</f>
        <v>0</v>
      </c>
      <c r="K203" s="758">
        <f>K225</f>
        <v>0</v>
      </c>
      <c r="L203" s="759">
        <f t="shared" ref="L203:T203" si="60">L225</f>
        <v>0</v>
      </c>
      <c r="M203" s="759">
        <f t="shared" si="60"/>
        <v>0</v>
      </c>
      <c r="N203" s="759">
        <f t="shared" si="60"/>
        <v>0</v>
      </c>
      <c r="O203" s="760">
        <f t="shared" si="60"/>
        <v>0</v>
      </c>
      <c r="P203" s="756">
        <f t="shared" si="60"/>
        <v>0</v>
      </c>
      <c r="Q203" s="757">
        <f t="shared" si="60"/>
        <v>0</v>
      </c>
      <c r="R203" s="758">
        <f t="shared" si="60"/>
        <v>0</v>
      </c>
      <c r="S203" s="758">
        <f t="shared" si="60"/>
        <v>0</v>
      </c>
      <c r="T203" s="758">
        <f t="shared" si="60"/>
        <v>0</v>
      </c>
      <c r="U203" s="237"/>
      <c r="V203" s="341"/>
    </row>
    <row r="204" spans="1:22" ht="15.75" x14ac:dyDescent="0.2">
      <c r="A204" s="237"/>
      <c r="B204" s="470" t="s">
        <v>188</v>
      </c>
      <c r="C204" s="471"/>
      <c r="D204" s="472"/>
      <c r="E204" s="472"/>
      <c r="F204" s="472"/>
      <c r="G204" s="731">
        <f>SUM(G205:G207,G215)</f>
        <v>0</v>
      </c>
      <c r="H204" s="732">
        <f>SUM(H205:H207,H215)</f>
        <v>0</v>
      </c>
      <c r="I204" s="732">
        <f>SUM(I205:I207,I215)</f>
        <v>0</v>
      </c>
      <c r="J204" s="732">
        <f>SUM(J205:J207,J215)</f>
        <v>0</v>
      </c>
      <c r="K204" s="733">
        <f>SUM(K205:K207,K215)</f>
        <v>0</v>
      </c>
      <c r="L204" s="734">
        <f t="shared" ref="L204:T204" si="61">SUM(L205:L207,L215)</f>
        <v>0</v>
      </c>
      <c r="M204" s="734">
        <f t="shared" si="61"/>
        <v>0</v>
      </c>
      <c r="N204" s="734">
        <f t="shared" si="61"/>
        <v>0</v>
      </c>
      <c r="O204" s="735">
        <f t="shared" si="61"/>
        <v>0</v>
      </c>
      <c r="P204" s="731">
        <f t="shared" si="61"/>
        <v>0</v>
      </c>
      <c r="Q204" s="732">
        <f t="shared" si="61"/>
        <v>0</v>
      </c>
      <c r="R204" s="733">
        <f t="shared" si="61"/>
        <v>0</v>
      </c>
      <c r="S204" s="733">
        <f t="shared" si="61"/>
        <v>0</v>
      </c>
      <c r="T204" s="733">
        <f t="shared" si="61"/>
        <v>0</v>
      </c>
      <c r="U204" s="237"/>
      <c r="V204" s="237"/>
    </row>
    <row r="205" spans="1:22" s="106" customFormat="1" ht="27.75" customHeight="1" x14ac:dyDescent="0.2">
      <c r="A205" s="237"/>
      <c r="B205" s="237"/>
      <c r="C205" s="768" t="s">
        <v>189</v>
      </c>
      <c r="D205" s="768"/>
      <c r="E205" s="768"/>
      <c r="F205" s="768"/>
      <c r="G205" s="107"/>
      <c r="H205" s="108"/>
      <c r="I205" s="108"/>
      <c r="J205" s="108"/>
      <c r="K205" s="109"/>
      <c r="L205" s="110"/>
      <c r="M205" s="110"/>
      <c r="N205" s="110"/>
      <c r="O205" s="111"/>
      <c r="P205" s="112"/>
      <c r="Q205" s="113"/>
      <c r="R205" s="114"/>
      <c r="S205" s="114"/>
      <c r="T205" s="114"/>
      <c r="U205" s="237"/>
      <c r="V205" s="341"/>
    </row>
    <row r="206" spans="1:22" s="106" customFormat="1" x14ac:dyDescent="0.2">
      <c r="A206" s="237"/>
      <c r="B206" s="237"/>
      <c r="C206" s="474" t="s">
        <v>190</v>
      </c>
      <c r="D206" s="474"/>
      <c r="E206" s="474"/>
      <c r="F206" s="474"/>
      <c r="G206" s="107"/>
      <c r="H206" s="108"/>
      <c r="I206" s="108"/>
      <c r="J206" s="108"/>
      <c r="K206" s="109"/>
      <c r="L206" s="115"/>
      <c r="M206" s="115"/>
      <c r="N206" s="115"/>
      <c r="O206" s="116"/>
      <c r="P206" s="107"/>
      <c r="Q206" s="108"/>
      <c r="R206" s="109"/>
      <c r="S206" s="109"/>
      <c r="T206" s="109"/>
      <c r="U206" s="237"/>
      <c r="V206" s="341"/>
    </row>
    <row r="207" spans="1:22" x14ac:dyDescent="0.2">
      <c r="A207" s="237"/>
      <c r="B207" s="237"/>
      <c r="C207" s="475" t="s">
        <v>191</v>
      </c>
      <c r="D207" s="472"/>
      <c r="E207" s="472"/>
      <c r="F207" s="472"/>
      <c r="G207" s="746">
        <f>SUM(G208:G209)</f>
        <v>0</v>
      </c>
      <c r="H207" s="747">
        <f>SUM(H208:H209)</f>
        <v>0</v>
      </c>
      <c r="I207" s="747">
        <f>SUM(I208:I209)</f>
        <v>0</v>
      </c>
      <c r="J207" s="747">
        <f>SUM(J208:J209)</f>
        <v>0</v>
      </c>
      <c r="K207" s="748">
        <f>SUM(K208:K209)</f>
        <v>0</v>
      </c>
      <c r="L207" s="749">
        <f t="shared" ref="L207:T207" si="62">SUM(L208:L209)</f>
        <v>0</v>
      </c>
      <c r="M207" s="749">
        <f t="shared" si="62"/>
        <v>0</v>
      </c>
      <c r="N207" s="749">
        <f t="shared" si="62"/>
        <v>0</v>
      </c>
      <c r="O207" s="750">
        <f t="shared" si="62"/>
        <v>0</v>
      </c>
      <c r="P207" s="746">
        <f t="shared" si="62"/>
        <v>0</v>
      </c>
      <c r="Q207" s="747">
        <f t="shared" si="62"/>
        <v>0</v>
      </c>
      <c r="R207" s="748">
        <f t="shared" si="62"/>
        <v>0</v>
      </c>
      <c r="S207" s="748">
        <f t="shared" si="62"/>
        <v>0</v>
      </c>
      <c r="T207" s="748">
        <f t="shared" si="62"/>
        <v>0</v>
      </c>
      <c r="U207" s="237"/>
      <c r="V207" s="237"/>
    </row>
    <row r="208" spans="1:22" x14ac:dyDescent="0.2">
      <c r="A208" s="237"/>
      <c r="B208" s="237"/>
      <c r="C208" s="237"/>
      <c r="D208" s="475" t="s">
        <v>192</v>
      </c>
      <c r="E208" s="475"/>
      <c r="F208" s="475"/>
      <c r="G208" s="96"/>
      <c r="H208" s="97"/>
      <c r="I208" s="97"/>
      <c r="J208" s="97"/>
      <c r="K208" s="98"/>
      <c r="L208" s="99"/>
      <c r="M208" s="99"/>
      <c r="N208" s="99"/>
      <c r="O208" s="100"/>
      <c r="P208" s="96"/>
      <c r="Q208" s="97"/>
      <c r="R208" s="98"/>
      <c r="S208" s="98"/>
      <c r="T208" s="98"/>
      <c r="U208" s="237"/>
      <c r="V208" s="237"/>
    </row>
    <row r="209" spans="1:22" x14ac:dyDescent="0.2">
      <c r="A209" s="237"/>
      <c r="B209" s="237"/>
      <c r="C209" s="237"/>
      <c r="D209" s="475" t="s">
        <v>54</v>
      </c>
      <c r="E209" s="475"/>
      <c r="F209" s="475"/>
      <c r="G209" s="746">
        <f>SUM(G210:G214)</f>
        <v>0</v>
      </c>
      <c r="H209" s="747">
        <f>SUM(H210:H214)</f>
        <v>0</v>
      </c>
      <c r="I209" s="747">
        <f>SUM(I210:I214)</f>
        <v>0</v>
      </c>
      <c r="J209" s="747">
        <f>SUM(J210:J214)</f>
        <v>0</v>
      </c>
      <c r="K209" s="748">
        <f>SUM(K210:K214)</f>
        <v>0</v>
      </c>
      <c r="L209" s="749">
        <f t="shared" ref="L209:T209" si="63">SUM(L210:L214)</f>
        <v>0</v>
      </c>
      <c r="M209" s="749">
        <f t="shared" si="63"/>
        <v>0</v>
      </c>
      <c r="N209" s="749">
        <f t="shared" si="63"/>
        <v>0</v>
      </c>
      <c r="O209" s="750">
        <f t="shared" si="63"/>
        <v>0</v>
      </c>
      <c r="P209" s="746">
        <f t="shared" si="63"/>
        <v>0</v>
      </c>
      <c r="Q209" s="747">
        <f t="shared" si="63"/>
        <v>0</v>
      </c>
      <c r="R209" s="748">
        <f t="shared" si="63"/>
        <v>0</v>
      </c>
      <c r="S209" s="748">
        <f t="shared" si="63"/>
        <v>0</v>
      </c>
      <c r="T209" s="748">
        <f t="shared" si="63"/>
        <v>0</v>
      </c>
      <c r="U209" s="237"/>
      <c r="V209" s="237"/>
    </row>
    <row r="210" spans="1:22" x14ac:dyDescent="0.2">
      <c r="A210" s="237"/>
      <c r="B210" s="237"/>
      <c r="C210" s="237"/>
      <c r="D210" s="342" t="s">
        <v>193</v>
      </c>
      <c r="E210" s="342"/>
      <c r="F210" s="342"/>
      <c r="G210" s="96"/>
      <c r="H210" s="97"/>
      <c r="I210" s="97"/>
      <c r="J210" s="97"/>
      <c r="K210" s="98"/>
      <c r="L210" s="99"/>
      <c r="M210" s="99"/>
      <c r="N210" s="99"/>
      <c r="O210" s="100"/>
      <c r="P210" s="96"/>
      <c r="Q210" s="97"/>
      <c r="R210" s="98"/>
      <c r="S210" s="98"/>
      <c r="T210" s="98"/>
      <c r="U210" s="237"/>
      <c r="V210" s="237"/>
    </row>
    <row r="211" spans="1:22" x14ac:dyDescent="0.2">
      <c r="A211" s="237"/>
      <c r="B211" s="237"/>
      <c r="C211" s="237"/>
      <c r="D211" s="342" t="s">
        <v>194</v>
      </c>
      <c r="E211" s="342"/>
      <c r="F211" s="342"/>
      <c r="G211" s="96"/>
      <c r="H211" s="97"/>
      <c r="I211" s="97"/>
      <c r="J211" s="97"/>
      <c r="K211" s="98"/>
      <c r="L211" s="99"/>
      <c r="M211" s="99"/>
      <c r="N211" s="99"/>
      <c r="O211" s="100"/>
      <c r="P211" s="96"/>
      <c r="Q211" s="97"/>
      <c r="R211" s="98"/>
      <c r="S211" s="98"/>
      <c r="T211" s="98"/>
      <c r="U211" s="237"/>
      <c r="V211" s="237"/>
    </row>
    <row r="212" spans="1:22" x14ac:dyDescent="0.2">
      <c r="A212" s="237"/>
      <c r="B212" s="237"/>
      <c r="C212" s="237"/>
      <c r="D212" s="342" t="s">
        <v>195</v>
      </c>
      <c r="E212" s="342"/>
      <c r="F212" s="342"/>
      <c r="G212" s="96"/>
      <c r="H212" s="97"/>
      <c r="I212" s="97"/>
      <c r="J212" s="97"/>
      <c r="K212" s="98"/>
      <c r="L212" s="99"/>
      <c r="M212" s="99"/>
      <c r="N212" s="99"/>
      <c r="O212" s="100"/>
      <c r="P212" s="96"/>
      <c r="Q212" s="97"/>
      <c r="R212" s="98"/>
      <c r="S212" s="98"/>
      <c r="T212" s="98"/>
      <c r="U212" s="237"/>
      <c r="V212" s="237"/>
    </row>
    <row r="213" spans="1:22" ht="15.75" x14ac:dyDescent="0.2">
      <c r="A213" s="237"/>
      <c r="B213" s="237"/>
      <c r="C213" s="237"/>
      <c r="D213" s="342" t="s">
        <v>196</v>
      </c>
      <c r="E213" s="342"/>
      <c r="F213" s="342"/>
      <c r="G213" s="96"/>
      <c r="H213" s="97"/>
      <c r="I213" s="97"/>
      <c r="J213" s="97"/>
      <c r="K213" s="98"/>
      <c r="L213" s="101"/>
      <c r="M213" s="101"/>
      <c r="N213" s="101"/>
      <c r="O213" s="102"/>
      <c r="P213" s="103"/>
      <c r="Q213" s="104"/>
      <c r="R213" s="105"/>
      <c r="S213" s="105"/>
      <c r="T213" s="105"/>
      <c r="U213" s="237"/>
      <c r="V213" s="237"/>
    </row>
    <row r="214" spans="1:22" ht="15.75" x14ac:dyDescent="0.2">
      <c r="A214" s="237"/>
      <c r="B214" s="237"/>
      <c r="C214" s="237"/>
      <c r="D214" s="342" t="s">
        <v>197</v>
      </c>
      <c r="E214" s="342"/>
      <c r="F214" s="342"/>
      <c r="G214" s="96"/>
      <c r="H214" s="97"/>
      <c r="I214" s="97"/>
      <c r="J214" s="97"/>
      <c r="K214" s="98"/>
      <c r="L214" s="101"/>
      <c r="M214" s="101"/>
      <c r="N214" s="101"/>
      <c r="O214" s="102"/>
      <c r="P214" s="103"/>
      <c r="Q214" s="104"/>
      <c r="R214" s="105"/>
      <c r="S214" s="105"/>
      <c r="T214" s="105"/>
      <c r="U214" s="237"/>
      <c r="V214" s="237"/>
    </row>
    <row r="215" spans="1:22" x14ac:dyDescent="0.2">
      <c r="A215" s="237"/>
      <c r="B215" s="237"/>
      <c r="C215" s="475" t="s">
        <v>198</v>
      </c>
      <c r="D215" s="472"/>
      <c r="E215" s="472"/>
      <c r="F215" s="472"/>
      <c r="G215" s="96"/>
      <c r="H215" s="97"/>
      <c r="I215" s="97"/>
      <c r="J215" s="97"/>
      <c r="K215" s="98"/>
      <c r="L215" s="99"/>
      <c r="M215" s="99"/>
      <c r="N215" s="99"/>
      <c r="O215" s="100"/>
      <c r="P215" s="96"/>
      <c r="Q215" s="97"/>
      <c r="R215" s="98"/>
      <c r="S215" s="98"/>
      <c r="T215" s="98"/>
      <c r="U215" s="237"/>
      <c r="V215" s="237"/>
    </row>
    <row r="216" spans="1:22" ht="15.75" x14ac:dyDescent="0.2">
      <c r="A216" s="237"/>
      <c r="B216" s="470" t="s">
        <v>199</v>
      </c>
      <c r="C216" s="471"/>
      <c r="D216" s="472"/>
      <c r="E216" s="472"/>
      <c r="F216" s="472"/>
      <c r="G216" s="731">
        <f>SUM(G217:G219,G224)</f>
        <v>0</v>
      </c>
      <c r="H216" s="732">
        <f>SUM(H217:H219,H224)</f>
        <v>0</v>
      </c>
      <c r="I216" s="732">
        <f>SUM(I217:I219,I224)</f>
        <v>0</v>
      </c>
      <c r="J216" s="732">
        <f>SUM(J217:J219,J224)</f>
        <v>0</v>
      </c>
      <c r="K216" s="733">
        <f>SUM(K217:K219,K224)</f>
        <v>0</v>
      </c>
      <c r="L216" s="734">
        <f t="shared" ref="L216:T216" si="64">SUM(L217:L219,L224)</f>
        <v>0</v>
      </c>
      <c r="M216" s="734">
        <f t="shared" si="64"/>
        <v>0</v>
      </c>
      <c r="N216" s="734">
        <f t="shared" si="64"/>
        <v>0</v>
      </c>
      <c r="O216" s="735">
        <f t="shared" si="64"/>
        <v>0</v>
      </c>
      <c r="P216" s="731">
        <f t="shared" si="64"/>
        <v>0</v>
      </c>
      <c r="Q216" s="732">
        <f t="shared" si="64"/>
        <v>0</v>
      </c>
      <c r="R216" s="733">
        <f t="shared" si="64"/>
        <v>0</v>
      </c>
      <c r="S216" s="733">
        <f t="shared" si="64"/>
        <v>0</v>
      </c>
      <c r="T216" s="733">
        <f t="shared" si="64"/>
        <v>0</v>
      </c>
      <c r="U216" s="237"/>
      <c r="V216" s="237"/>
    </row>
    <row r="217" spans="1:22" s="106" customFormat="1" ht="26.25" customHeight="1" x14ac:dyDescent="0.2">
      <c r="A217" s="237"/>
      <c r="B217" s="237"/>
      <c r="C217" s="768" t="s">
        <v>200</v>
      </c>
      <c r="D217" s="768"/>
      <c r="E217" s="768"/>
      <c r="F217" s="768"/>
      <c r="G217" s="107"/>
      <c r="H217" s="108"/>
      <c r="I217" s="108"/>
      <c r="J217" s="108"/>
      <c r="K217" s="109"/>
      <c r="L217" s="115"/>
      <c r="M217" s="115"/>
      <c r="N217" s="115"/>
      <c r="O217" s="116"/>
      <c r="P217" s="107"/>
      <c r="Q217" s="108"/>
      <c r="R217" s="109"/>
      <c r="S217" s="109"/>
      <c r="T217" s="109"/>
      <c r="U217" s="237"/>
      <c r="V217" s="341"/>
    </row>
    <row r="218" spans="1:22" x14ac:dyDescent="0.2">
      <c r="A218" s="237"/>
      <c r="B218" s="237"/>
      <c r="C218" s="475" t="s">
        <v>201</v>
      </c>
      <c r="D218" s="472"/>
      <c r="E218" s="472"/>
      <c r="F218" s="472"/>
      <c r="G218" s="96"/>
      <c r="H218" s="97"/>
      <c r="I218" s="97"/>
      <c r="J218" s="97"/>
      <c r="K218" s="98"/>
      <c r="L218" s="99"/>
      <c r="M218" s="99"/>
      <c r="N218" s="99"/>
      <c r="O218" s="100"/>
      <c r="P218" s="96"/>
      <c r="Q218" s="97"/>
      <c r="R218" s="98"/>
      <c r="S218" s="98"/>
      <c r="T218" s="98"/>
      <c r="U218" s="237"/>
      <c r="V218" s="237"/>
    </row>
    <row r="219" spans="1:22" x14ac:dyDescent="0.2">
      <c r="A219" s="237"/>
      <c r="B219" s="237"/>
      <c r="C219" s="475" t="s">
        <v>202</v>
      </c>
      <c r="D219" s="472"/>
      <c r="E219" s="472"/>
      <c r="F219" s="472"/>
      <c r="G219" s="746">
        <f>SUM(G220:G221)</f>
        <v>0</v>
      </c>
      <c r="H219" s="747">
        <f>SUM(H220:H221)</f>
        <v>0</v>
      </c>
      <c r="I219" s="747">
        <f>SUM(I220:I221)</f>
        <v>0</v>
      </c>
      <c r="J219" s="747">
        <f>SUM(J220:J221)</f>
        <v>0</v>
      </c>
      <c r="K219" s="748">
        <f>SUM(K220:K221)</f>
        <v>0</v>
      </c>
      <c r="L219" s="749">
        <f t="shared" ref="L219:T219" si="65">SUM(L220:L221)</f>
        <v>0</v>
      </c>
      <c r="M219" s="749">
        <f t="shared" si="65"/>
        <v>0</v>
      </c>
      <c r="N219" s="749">
        <f t="shared" si="65"/>
        <v>0</v>
      </c>
      <c r="O219" s="750">
        <f t="shared" si="65"/>
        <v>0</v>
      </c>
      <c r="P219" s="746">
        <f t="shared" si="65"/>
        <v>0</v>
      </c>
      <c r="Q219" s="747">
        <f t="shared" si="65"/>
        <v>0</v>
      </c>
      <c r="R219" s="748">
        <f t="shared" si="65"/>
        <v>0</v>
      </c>
      <c r="S219" s="748">
        <f t="shared" si="65"/>
        <v>0</v>
      </c>
      <c r="T219" s="748">
        <f t="shared" si="65"/>
        <v>0</v>
      </c>
      <c r="U219" s="237"/>
      <c r="V219" s="237"/>
    </row>
    <row r="220" spans="1:22" x14ac:dyDescent="0.2">
      <c r="A220" s="237"/>
      <c r="B220" s="237"/>
      <c r="C220" s="230"/>
      <c r="D220" s="475" t="s">
        <v>192</v>
      </c>
      <c r="E220" s="475"/>
      <c r="F220" s="475"/>
      <c r="G220" s="96"/>
      <c r="H220" s="97"/>
      <c r="I220" s="97"/>
      <c r="J220" s="97"/>
      <c r="K220" s="98"/>
      <c r="L220" s="99"/>
      <c r="M220" s="99"/>
      <c r="N220" s="99"/>
      <c r="O220" s="100"/>
      <c r="P220" s="96"/>
      <c r="Q220" s="97"/>
      <c r="R220" s="98"/>
      <c r="S220" s="98"/>
      <c r="T220" s="98"/>
      <c r="U220" s="237"/>
      <c r="V220" s="237"/>
    </row>
    <row r="221" spans="1:22" x14ac:dyDescent="0.2">
      <c r="A221" s="237"/>
      <c r="B221" s="237"/>
      <c r="C221" s="230"/>
      <c r="D221" s="475" t="s">
        <v>54</v>
      </c>
      <c r="E221" s="475"/>
      <c r="F221" s="475"/>
      <c r="G221" s="746">
        <f>SUM(G222:G223)</f>
        <v>0</v>
      </c>
      <c r="H221" s="747">
        <f>SUM(H222:H223)</f>
        <v>0</v>
      </c>
      <c r="I221" s="747">
        <f>SUM(I222:I223)</f>
        <v>0</v>
      </c>
      <c r="J221" s="747">
        <f>SUM(J222:J223)</f>
        <v>0</v>
      </c>
      <c r="K221" s="748">
        <f>SUM(K222:K223)</f>
        <v>0</v>
      </c>
      <c r="L221" s="749">
        <f t="shared" ref="L221:T221" si="66">SUM(L222:L223)</f>
        <v>0</v>
      </c>
      <c r="M221" s="749">
        <f t="shared" si="66"/>
        <v>0</v>
      </c>
      <c r="N221" s="749">
        <f t="shared" si="66"/>
        <v>0</v>
      </c>
      <c r="O221" s="750">
        <f t="shared" si="66"/>
        <v>0</v>
      </c>
      <c r="P221" s="746">
        <f t="shared" si="66"/>
        <v>0</v>
      </c>
      <c r="Q221" s="747">
        <f t="shared" si="66"/>
        <v>0</v>
      </c>
      <c r="R221" s="748">
        <f t="shared" si="66"/>
        <v>0</v>
      </c>
      <c r="S221" s="748">
        <f t="shared" si="66"/>
        <v>0</v>
      </c>
      <c r="T221" s="748">
        <f t="shared" si="66"/>
        <v>0</v>
      </c>
      <c r="U221" s="237"/>
      <c r="V221" s="237"/>
    </row>
    <row r="222" spans="1:22" ht="15.75" x14ac:dyDescent="0.2">
      <c r="A222" s="237"/>
      <c r="B222" s="237"/>
      <c r="C222" s="237"/>
      <c r="D222" s="342" t="s">
        <v>203</v>
      </c>
      <c r="E222" s="342"/>
      <c r="F222" s="342"/>
      <c r="G222" s="96"/>
      <c r="H222" s="97"/>
      <c r="I222" s="97"/>
      <c r="J222" s="97"/>
      <c r="K222" s="98"/>
      <c r="L222" s="101"/>
      <c r="M222" s="101"/>
      <c r="N222" s="101"/>
      <c r="O222" s="102"/>
      <c r="P222" s="103"/>
      <c r="Q222" s="104"/>
      <c r="R222" s="105"/>
      <c r="S222" s="105"/>
      <c r="T222" s="105"/>
      <c r="U222" s="237"/>
      <c r="V222" s="237"/>
    </row>
    <row r="223" spans="1:22" ht="15.75" x14ac:dyDescent="0.2">
      <c r="A223" s="237"/>
      <c r="B223" s="237"/>
      <c r="C223" s="237"/>
      <c r="D223" s="342" t="s">
        <v>204</v>
      </c>
      <c r="E223" s="342"/>
      <c r="F223" s="342"/>
      <c r="G223" s="96"/>
      <c r="H223" s="97"/>
      <c r="I223" s="97"/>
      <c r="J223" s="97"/>
      <c r="K223" s="98"/>
      <c r="L223" s="101"/>
      <c r="M223" s="101"/>
      <c r="N223" s="101"/>
      <c r="O223" s="102"/>
      <c r="P223" s="103"/>
      <c r="Q223" s="104"/>
      <c r="R223" s="105"/>
      <c r="S223" s="105"/>
      <c r="T223" s="105"/>
      <c r="U223" s="237"/>
      <c r="V223" s="237"/>
    </row>
    <row r="224" spans="1:22" ht="15.75" x14ac:dyDescent="0.2">
      <c r="A224" s="237"/>
      <c r="B224" s="237"/>
      <c r="C224" s="475" t="s">
        <v>205</v>
      </c>
      <c r="D224" s="472"/>
      <c r="E224" s="472"/>
      <c r="F224" s="472"/>
      <c r="G224" s="96"/>
      <c r="H224" s="97"/>
      <c r="I224" s="97"/>
      <c r="J224" s="97"/>
      <c r="K224" s="98"/>
      <c r="L224" s="101"/>
      <c r="M224" s="101"/>
      <c r="N224" s="101"/>
      <c r="O224" s="102"/>
      <c r="P224" s="103"/>
      <c r="Q224" s="104"/>
      <c r="R224" s="105"/>
      <c r="S224" s="105"/>
      <c r="T224" s="105"/>
      <c r="U224" s="237"/>
      <c r="V224" s="237"/>
    </row>
    <row r="225" spans="1:22" ht="15.75" x14ac:dyDescent="0.2">
      <c r="A225" s="237"/>
      <c r="B225" s="470" t="s">
        <v>206</v>
      </c>
      <c r="C225" s="471"/>
      <c r="D225" s="472"/>
      <c r="E225" s="472"/>
      <c r="F225" s="472"/>
      <c r="G225" s="731">
        <f>G204-G216</f>
        <v>0</v>
      </c>
      <c r="H225" s="732">
        <f>H204-H216</f>
        <v>0</v>
      </c>
      <c r="I225" s="732">
        <f>I204-I216</f>
        <v>0</v>
      </c>
      <c r="J225" s="732">
        <f>J204-J216</f>
        <v>0</v>
      </c>
      <c r="K225" s="733">
        <f>K204-K216</f>
        <v>0</v>
      </c>
      <c r="L225" s="734">
        <f t="shared" ref="L225:T225" si="67">L204-L216</f>
        <v>0</v>
      </c>
      <c r="M225" s="734">
        <f t="shared" si="67"/>
        <v>0</v>
      </c>
      <c r="N225" s="734">
        <f t="shared" si="67"/>
        <v>0</v>
      </c>
      <c r="O225" s="735">
        <f t="shared" si="67"/>
        <v>0</v>
      </c>
      <c r="P225" s="731">
        <f t="shared" si="67"/>
        <v>0</v>
      </c>
      <c r="Q225" s="732">
        <f t="shared" si="67"/>
        <v>0</v>
      </c>
      <c r="R225" s="733">
        <f t="shared" si="67"/>
        <v>0</v>
      </c>
      <c r="S225" s="733">
        <f t="shared" si="67"/>
        <v>0</v>
      </c>
      <c r="T225" s="733">
        <f t="shared" si="67"/>
        <v>0</v>
      </c>
      <c r="U225" s="237"/>
      <c r="V225" s="237"/>
    </row>
    <row r="226" spans="1:22" ht="15.75" x14ac:dyDescent="0.2">
      <c r="A226" s="316" t="s">
        <v>207</v>
      </c>
      <c r="B226" s="316"/>
      <c r="C226" s="317"/>
      <c r="D226" s="318"/>
      <c r="E226" s="318"/>
      <c r="F226" s="318"/>
      <c r="G226" s="736">
        <f>G242</f>
        <v>0</v>
      </c>
      <c r="H226" s="737">
        <f>H242</f>
        <v>0</v>
      </c>
      <c r="I226" s="737">
        <f>I242</f>
        <v>0</v>
      </c>
      <c r="J226" s="737">
        <f>J242</f>
        <v>0</v>
      </c>
      <c r="K226" s="738">
        <f>K242</f>
        <v>0</v>
      </c>
      <c r="L226" s="739">
        <f t="shared" ref="L226:T226" si="68">L242</f>
        <v>0</v>
      </c>
      <c r="M226" s="739">
        <f t="shared" si="68"/>
        <v>0</v>
      </c>
      <c r="N226" s="739">
        <f t="shared" si="68"/>
        <v>0</v>
      </c>
      <c r="O226" s="740">
        <f t="shared" si="68"/>
        <v>0</v>
      </c>
      <c r="P226" s="736">
        <f t="shared" si="68"/>
        <v>0</v>
      </c>
      <c r="Q226" s="737">
        <f t="shared" si="68"/>
        <v>0</v>
      </c>
      <c r="R226" s="738">
        <f t="shared" si="68"/>
        <v>0</v>
      </c>
      <c r="S226" s="738">
        <f t="shared" si="68"/>
        <v>0</v>
      </c>
      <c r="T226" s="738">
        <f t="shared" si="68"/>
        <v>0</v>
      </c>
      <c r="U226" s="237"/>
      <c r="V226" s="237"/>
    </row>
    <row r="227" spans="1:22" ht="15.75" x14ac:dyDescent="0.2">
      <c r="A227" s="237"/>
      <c r="B227" s="470" t="s">
        <v>188</v>
      </c>
      <c r="C227" s="471"/>
      <c r="D227" s="472"/>
      <c r="E227" s="472"/>
      <c r="F227" s="472"/>
      <c r="G227" s="731">
        <f>SUM(G228:G231)</f>
        <v>0</v>
      </c>
      <c r="H227" s="732">
        <f>SUM(H228:H231)</f>
        <v>0</v>
      </c>
      <c r="I227" s="732">
        <f>SUM(I228:I231)</f>
        <v>0</v>
      </c>
      <c r="J227" s="732">
        <f>SUM(J228:J231)</f>
        <v>0</v>
      </c>
      <c r="K227" s="733">
        <f>SUM(K228:K231)</f>
        <v>0</v>
      </c>
      <c r="L227" s="734">
        <f t="shared" ref="L227:T227" si="69">SUM(L228:L231)</f>
        <v>0</v>
      </c>
      <c r="M227" s="734">
        <f t="shared" si="69"/>
        <v>0</v>
      </c>
      <c r="N227" s="734">
        <f t="shared" si="69"/>
        <v>0</v>
      </c>
      <c r="O227" s="735">
        <f t="shared" si="69"/>
        <v>0</v>
      </c>
      <c r="P227" s="731">
        <f t="shared" si="69"/>
        <v>0</v>
      </c>
      <c r="Q227" s="732">
        <f t="shared" si="69"/>
        <v>0</v>
      </c>
      <c r="R227" s="733">
        <f t="shared" si="69"/>
        <v>0</v>
      </c>
      <c r="S227" s="733">
        <f t="shared" si="69"/>
        <v>0</v>
      </c>
      <c r="T227" s="733">
        <f t="shared" si="69"/>
        <v>0</v>
      </c>
      <c r="U227" s="237"/>
      <c r="V227" s="237"/>
    </row>
    <row r="228" spans="1:22" ht="29.25" customHeight="1" x14ac:dyDescent="0.2">
      <c r="A228" s="237"/>
      <c r="B228" s="237"/>
      <c r="C228" s="768" t="s">
        <v>208</v>
      </c>
      <c r="D228" s="769"/>
      <c r="E228" s="769"/>
      <c r="F228" s="769"/>
      <c r="G228" s="96"/>
      <c r="H228" s="97"/>
      <c r="I228" s="97"/>
      <c r="J228" s="97"/>
      <c r="K228" s="98"/>
      <c r="L228" s="99"/>
      <c r="M228" s="99"/>
      <c r="N228" s="99"/>
      <c r="O228" s="100"/>
      <c r="P228" s="96"/>
      <c r="Q228" s="97"/>
      <c r="R228" s="98"/>
      <c r="S228" s="98"/>
      <c r="T228" s="98"/>
      <c r="U228" s="237"/>
      <c r="V228" s="237"/>
    </row>
    <row r="229" spans="1:22" ht="15.75" x14ac:dyDescent="0.2">
      <c r="A229" s="237"/>
      <c r="B229" s="237"/>
      <c r="C229" s="475" t="s">
        <v>209</v>
      </c>
      <c r="D229" s="472"/>
      <c r="E229" s="472"/>
      <c r="F229" s="472"/>
      <c r="G229" s="96"/>
      <c r="H229" s="97"/>
      <c r="I229" s="97"/>
      <c r="J229" s="97"/>
      <c r="K229" s="98"/>
      <c r="L229" s="101"/>
      <c r="M229" s="101"/>
      <c r="N229" s="101"/>
      <c r="O229" s="102"/>
      <c r="P229" s="103"/>
      <c r="Q229" s="104"/>
      <c r="R229" s="105"/>
      <c r="S229" s="105"/>
      <c r="T229" s="105"/>
      <c r="U229" s="237"/>
      <c r="V229" s="237"/>
    </row>
    <row r="230" spans="1:22" x14ac:dyDescent="0.2">
      <c r="A230" s="237"/>
      <c r="B230" s="237"/>
      <c r="C230" s="475" t="s">
        <v>210</v>
      </c>
      <c r="D230" s="472"/>
      <c r="E230" s="472"/>
      <c r="F230" s="472"/>
      <c r="G230" s="96"/>
      <c r="H230" s="97"/>
      <c r="I230" s="97"/>
      <c r="J230" s="97"/>
      <c r="K230" s="98"/>
      <c r="L230" s="99"/>
      <c r="M230" s="99"/>
      <c r="N230" s="99"/>
      <c r="O230" s="100"/>
      <c r="P230" s="96"/>
      <c r="Q230" s="97"/>
      <c r="R230" s="98"/>
      <c r="S230" s="98"/>
      <c r="T230" s="98"/>
      <c r="U230" s="237"/>
      <c r="V230" s="237"/>
    </row>
    <row r="231" spans="1:22" x14ac:dyDescent="0.2">
      <c r="A231" s="237"/>
      <c r="B231" s="237"/>
      <c r="C231" s="475" t="s">
        <v>211</v>
      </c>
      <c r="D231" s="472"/>
      <c r="E231" s="472"/>
      <c r="F231" s="472"/>
      <c r="G231" s="96"/>
      <c r="H231" s="97"/>
      <c r="I231" s="97"/>
      <c r="J231" s="97"/>
      <c r="K231" s="98"/>
      <c r="L231" s="99"/>
      <c r="M231" s="99"/>
      <c r="N231" s="99"/>
      <c r="O231" s="100"/>
      <c r="P231" s="96"/>
      <c r="Q231" s="97"/>
      <c r="R231" s="98"/>
      <c r="S231" s="98"/>
      <c r="T231" s="98"/>
      <c r="U231" s="237"/>
      <c r="V231" s="237"/>
    </row>
    <row r="232" spans="1:22" ht="15.75" x14ac:dyDescent="0.2">
      <c r="A232" s="237"/>
      <c r="B232" s="470" t="s">
        <v>199</v>
      </c>
      <c r="C232" s="471"/>
      <c r="D232" s="472"/>
      <c r="E232" s="472"/>
      <c r="F232" s="472"/>
      <c r="G232" s="731">
        <f>SUM(G233:G241)</f>
        <v>0</v>
      </c>
      <c r="H232" s="732">
        <f>SUM(H233:H241)</f>
        <v>0</v>
      </c>
      <c r="I232" s="732">
        <f>SUM(I233:I241)</f>
        <v>0</v>
      </c>
      <c r="J232" s="732">
        <f>SUM(J233:J241)</f>
        <v>0</v>
      </c>
      <c r="K232" s="733">
        <f>SUM(K233:K241)</f>
        <v>0</v>
      </c>
      <c r="L232" s="734">
        <f t="shared" ref="L232:T232" si="70">SUM(L233:L241)</f>
        <v>0</v>
      </c>
      <c r="M232" s="734">
        <f t="shared" si="70"/>
        <v>0</v>
      </c>
      <c r="N232" s="734">
        <f t="shared" si="70"/>
        <v>0</v>
      </c>
      <c r="O232" s="735">
        <f t="shared" si="70"/>
        <v>0</v>
      </c>
      <c r="P232" s="731">
        <f t="shared" si="70"/>
        <v>0</v>
      </c>
      <c r="Q232" s="732">
        <f t="shared" si="70"/>
        <v>0</v>
      </c>
      <c r="R232" s="733">
        <f>SUM(R233:R241)</f>
        <v>0</v>
      </c>
      <c r="S232" s="733">
        <f t="shared" si="70"/>
        <v>0</v>
      </c>
      <c r="T232" s="733">
        <f t="shared" si="70"/>
        <v>0</v>
      </c>
      <c r="U232" s="237"/>
      <c r="V232" s="237"/>
    </row>
    <row r="233" spans="1:22" ht="15.75" x14ac:dyDescent="0.2">
      <c r="A233" s="237"/>
      <c r="B233" s="237"/>
      <c r="C233" s="475" t="s">
        <v>212</v>
      </c>
      <c r="D233" s="472"/>
      <c r="E233" s="472"/>
      <c r="F233" s="472"/>
      <c r="G233" s="96"/>
      <c r="H233" s="97"/>
      <c r="I233" s="97"/>
      <c r="J233" s="97"/>
      <c r="K233" s="98"/>
      <c r="L233" s="101"/>
      <c r="M233" s="101"/>
      <c r="N233" s="101"/>
      <c r="O233" s="102"/>
      <c r="P233" s="103"/>
      <c r="Q233" s="104"/>
      <c r="R233" s="105"/>
      <c r="S233" s="105"/>
      <c r="T233" s="105"/>
      <c r="U233" s="237"/>
      <c r="V233" s="237"/>
    </row>
    <row r="234" spans="1:22" x14ac:dyDescent="0.2">
      <c r="A234" s="237"/>
      <c r="B234" s="237"/>
      <c r="C234" s="475" t="s">
        <v>213</v>
      </c>
      <c r="D234" s="472"/>
      <c r="E234" s="472"/>
      <c r="F234" s="472"/>
      <c r="G234" s="96"/>
      <c r="H234" s="97"/>
      <c r="I234" s="97"/>
      <c r="J234" s="97"/>
      <c r="K234" s="98"/>
      <c r="L234" s="99"/>
      <c r="M234" s="99"/>
      <c r="N234" s="99"/>
      <c r="O234" s="100"/>
      <c r="P234" s="96"/>
      <c r="Q234" s="97"/>
      <c r="R234" s="98"/>
      <c r="S234" s="98"/>
      <c r="T234" s="98"/>
      <c r="U234" s="237"/>
      <c r="V234" s="237"/>
    </row>
    <row r="235" spans="1:22" x14ac:dyDescent="0.2">
      <c r="A235" s="237"/>
      <c r="B235" s="237"/>
      <c r="C235" s="474" t="s">
        <v>214</v>
      </c>
      <c r="D235" s="472"/>
      <c r="E235" s="472"/>
      <c r="F235" s="472"/>
      <c r="G235" s="96"/>
      <c r="H235" s="97"/>
      <c r="I235" s="97"/>
      <c r="J235" s="97"/>
      <c r="K235" s="98"/>
      <c r="L235" s="99"/>
      <c r="M235" s="99"/>
      <c r="N235" s="99"/>
      <c r="O235" s="100"/>
      <c r="P235" s="96"/>
      <c r="Q235" s="97"/>
      <c r="R235" s="98"/>
      <c r="S235" s="98"/>
      <c r="T235" s="98"/>
      <c r="U235" s="237"/>
      <c r="V235" s="237"/>
    </row>
    <row r="236" spans="1:22" ht="15.75" x14ac:dyDescent="0.2">
      <c r="A236" s="237"/>
      <c r="B236" s="237"/>
      <c r="C236" s="475" t="s">
        <v>215</v>
      </c>
      <c r="D236" s="472"/>
      <c r="E236" s="472"/>
      <c r="F236" s="472"/>
      <c r="G236" s="96"/>
      <c r="H236" s="97"/>
      <c r="I236" s="97"/>
      <c r="J236" s="97"/>
      <c r="K236" s="98"/>
      <c r="L236" s="101"/>
      <c r="M236" s="101"/>
      <c r="N236" s="101"/>
      <c r="O236" s="102"/>
      <c r="P236" s="103"/>
      <c r="Q236" s="104"/>
      <c r="R236" s="105"/>
      <c r="S236" s="105"/>
      <c r="T236" s="105"/>
      <c r="U236" s="237"/>
      <c r="V236" s="237"/>
    </row>
    <row r="237" spans="1:22" x14ac:dyDescent="0.2">
      <c r="A237" s="237"/>
      <c r="B237" s="237"/>
      <c r="C237" s="475" t="s">
        <v>216</v>
      </c>
      <c r="D237" s="472"/>
      <c r="E237" s="472"/>
      <c r="F237" s="472"/>
      <c r="G237" s="96"/>
      <c r="H237" s="97"/>
      <c r="I237" s="97"/>
      <c r="J237" s="97"/>
      <c r="K237" s="98"/>
      <c r="L237" s="99"/>
      <c r="M237" s="99"/>
      <c r="N237" s="99"/>
      <c r="O237" s="100"/>
      <c r="P237" s="96"/>
      <c r="Q237" s="97"/>
      <c r="R237" s="98"/>
      <c r="S237" s="98"/>
      <c r="T237" s="98"/>
      <c r="U237" s="237"/>
      <c r="V237" s="237"/>
    </row>
    <row r="238" spans="1:22" x14ac:dyDescent="0.2">
      <c r="A238" s="237"/>
      <c r="B238" s="237"/>
      <c r="C238" s="475" t="s">
        <v>217</v>
      </c>
      <c r="D238" s="472"/>
      <c r="E238" s="472"/>
      <c r="F238" s="472"/>
      <c r="G238" s="96"/>
      <c r="H238" s="97"/>
      <c r="I238" s="97"/>
      <c r="J238" s="97"/>
      <c r="K238" s="98"/>
      <c r="L238" s="99"/>
      <c r="M238" s="99"/>
      <c r="N238" s="99"/>
      <c r="O238" s="100"/>
      <c r="P238" s="96"/>
      <c r="Q238" s="97"/>
      <c r="R238" s="98"/>
      <c r="S238" s="98"/>
      <c r="T238" s="98"/>
      <c r="U238" s="237"/>
      <c r="V238" s="237"/>
    </row>
    <row r="239" spans="1:22" ht="15.75" x14ac:dyDescent="0.2">
      <c r="A239" s="237"/>
      <c r="B239" s="237"/>
      <c r="C239" s="475" t="s">
        <v>218</v>
      </c>
      <c r="D239" s="472"/>
      <c r="E239" s="472"/>
      <c r="F239" s="472"/>
      <c r="G239" s="103"/>
      <c r="H239" s="104"/>
      <c r="I239" s="104"/>
      <c r="J239" s="104"/>
      <c r="K239" s="105"/>
      <c r="L239" s="101"/>
      <c r="M239" s="101"/>
      <c r="N239" s="101"/>
      <c r="O239" s="102"/>
      <c r="P239" s="103"/>
      <c r="Q239" s="104"/>
      <c r="R239" s="105"/>
      <c r="S239" s="105"/>
      <c r="T239" s="105"/>
      <c r="U239" s="237"/>
      <c r="V239" s="237"/>
    </row>
    <row r="240" spans="1:22" ht="15.75" x14ac:dyDescent="0.2">
      <c r="A240" s="237"/>
      <c r="B240" s="237"/>
      <c r="C240" s="475" t="s">
        <v>219</v>
      </c>
      <c r="D240" s="472"/>
      <c r="E240" s="472"/>
      <c r="F240" s="472"/>
      <c r="G240" s="96"/>
      <c r="H240" s="97"/>
      <c r="I240" s="97"/>
      <c r="J240" s="97"/>
      <c r="K240" s="98"/>
      <c r="L240" s="101"/>
      <c r="M240" s="101"/>
      <c r="N240" s="101"/>
      <c r="O240" s="102"/>
      <c r="P240" s="103"/>
      <c r="Q240" s="104"/>
      <c r="R240" s="105"/>
      <c r="S240" s="105"/>
      <c r="T240" s="105"/>
      <c r="U240" s="237"/>
      <c r="V240" s="237"/>
    </row>
    <row r="241" spans="1:22" x14ac:dyDescent="0.2">
      <c r="A241" s="237"/>
      <c r="B241" s="237"/>
      <c r="C241" s="475" t="s">
        <v>220</v>
      </c>
      <c r="D241" s="472"/>
      <c r="E241" s="472"/>
      <c r="F241" s="472"/>
      <c r="G241" s="96"/>
      <c r="H241" s="97"/>
      <c r="I241" s="97"/>
      <c r="J241" s="97"/>
      <c r="K241" s="98"/>
      <c r="L241" s="99"/>
      <c r="M241" s="99"/>
      <c r="N241" s="99"/>
      <c r="O241" s="100"/>
      <c r="P241" s="96"/>
      <c r="Q241" s="97"/>
      <c r="R241" s="98"/>
      <c r="S241" s="98"/>
      <c r="T241" s="98"/>
      <c r="U241" s="237"/>
      <c r="V241" s="237"/>
    </row>
    <row r="242" spans="1:22" ht="15.75" x14ac:dyDescent="0.2">
      <c r="A242" s="237"/>
      <c r="B242" s="470" t="s">
        <v>221</v>
      </c>
      <c r="C242" s="471"/>
      <c r="D242" s="472"/>
      <c r="E242" s="472"/>
      <c r="F242" s="472"/>
      <c r="G242" s="731">
        <f>G227-G232</f>
        <v>0</v>
      </c>
      <c r="H242" s="732">
        <f>H227-H232</f>
        <v>0</v>
      </c>
      <c r="I242" s="732">
        <f>I227-I232</f>
        <v>0</v>
      </c>
      <c r="J242" s="732">
        <f>J227-J232</f>
        <v>0</v>
      </c>
      <c r="K242" s="733">
        <f>K227-K232</f>
        <v>0</v>
      </c>
      <c r="L242" s="734">
        <f t="shared" ref="L242:T242" si="71">L227-L232</f>
        <v>0</v>
      </c>
      <c r="M242" s="734">
        <f t="shared" si="71"/>
        <v>0</v>
      </c>
      <c r="N242" s="734">
        <f t="shared" si="71"/>
        <v>0</v>
      </c>
      <c r="O242" s="735">
        <f t="shared" si="71"/>
        <v>0</v>
      </c>
      <c r="P242" s="731">
        <f t="shared" si="71"/>
        <v>0</v>
      </c>
      <c r="Q242" s="732">
        <f t="shared" si="71"/>
        <v>0</v>
      </c>
      <c r="R242" s="733">
        <f t="shared" si="71"/>
        <v>0</v>
      </c>
      <c r="S242" s="733">
        <f t="shared" si="71"/>
        <v>0</v>
      </c>
      <c r="T242" s="733">
        <f t="shared" si="71"/>
        <v>0</v>
      </c>
      <c r="U242" s="237"/>
      <c r="V242" s="237"/>
    </row>
    <row r="243" spans="1:22" ht="15.75" x14ac:dyDescent="0.2">
      <c r="A243" s="316" t="s">
        <v>222</v>
      </c>
      <c r="B243" s="316"/>
      <c r="C243" s="317"/>
      <c r="D243" s="318"/>
      <c r="E243" s="318"/>
      <c r="F243" s="318"/>
      <c r="G243" s="736">
        <f>SUM(G189,G203,G226)</f>
        <v>0</v>
      </c>
      <c r="H243" s="737">
        <f>SUM(H189,H203,H226)</f>
        <v>0</v>
      </c>
      <c r="I243" s="737">
        <f>SUM(I189,I203,I226)</f>
        <v>0</v>
      </c>
      <c r="J243" s="737">
        <f>SUM(J189,J203,J226)</f>
        <v>0</v>
      </c>
      <c r="K243" s="738">
        <f>SUM(K189,K203,K226)</f>
        <v>0</v>
      </c>
      <c r="L243" s="739">
        <f t="shared" ref="L243:T243" si="72">SUM(L189,L203,L226)</f>
        <v>0</v>
      </c>
      <c r="M243" s="739">
        <f t="shared" si="72"/>
        <v>0</v>
      </c>
      <c r="N243" s="739">
        <f t="shared" si="72"/>
        <v>0</v>
      </c>
      <c r="O243" s="740">
        <f t="shared" si="72"/>
        <v>0</v>
      </c>
      <c r="P243" s="736">
        <f t="shared" si="72"/>
        <v>0</v>
      </c>
      <c r="Q243" s="737">
        <f t="shared" si="72"/>
        <v>0</v>
      </c>
      <c r="R243" s="738">
        <f t="shared" si="72"/>
        <v>0</v>
      </c>
      <c r="S243" s="738">
        <f t="shared" si="72"/>
        <v>0</v>
      </c>
      <c r="T243" s="738">
        <f t="shared" si="72"/>
        <v>0</v>
      </c>
      <c r="U243" s="237"/>
      <c r="V243" s="237"/>
    </row>
    <row r="244" spans="1:22" ht="15.75" x14ac:dyDescent="0.2">
      <c r="A244" s="316" t="s">
        <v>223</v>
      </c>
      <c r="B244" s="316"/>
      <c r="C244" s="317"/>
      <c r="D244" s="318"/>
      <c r="E244" s="318"/>
      <c r="F244" s="318"/>
      <c r="G244" s="103"/>
      <c r="H244" s="104"/>
      <c r="I244" s="104"/>
      <c r="J244" s="104"/>
      <c r="K244" s="105"/>
      <c r="L244" s="101"/>
      <c r="M244" s="101"/>
      <c r="N244" s="101"/>
      <c r="O244" s="102"/>
      <c r="P244" s="103"/>
      <c r="Q244" s="104"/>
      <c r="R244" s="105"/>
      <c r="S244" s="105"/>
      <c r="T244" s="105"/>
      <c r="U244" s="237"/>
      <c r="V244" s="237"/>
    </row>
    <row r="245" spans="1:22" x14ac:dyDescent="0.2">
      <c r="A245" s="237"/>
      <c r="B245" s="237"/>
      <c r="C245" s="237"/>
      <c r="D245" s="342" t="s">
        <v>224</v>
      </c>
      <c r="E245" s="342"/>
      <c r="F245" s="342"/>
      <c r="G245" s="96"/>
      <c r="H245" s="97"/>
      <c r="I245" s="97"/>
      <c r="J245" s="97"/>
      <c r="K245" s="98"/>
      <c r="L245" s="99"/>
      <c r="M245" s="99"/>
      <c r="N245" s="99"/>
      <c r="O245" s="100"/>
      <c r="P245" s="96"/>
      <c r="Q245" s="97"/>
      <c r="R245" s="98"/>
      <c r="S245" s="98"/>
      <c r="T245" s="98"/>
      <c r="U245" s="237"/>
      <c r="V245" s="237"/>
    </row>
    <row r="246" spans="1:22" ht="15.75" x14ac:dyDescent="0.2">
      <c r="A246" s="316" t="s">
        <v>225</v>
      </c>
      <c r="B246" s="316"/>
      <c r="C246" s="317"/>
      <c r="D246" s="318"/>
      <c r="E246" s="318"/>
      <c r="F246" s="318"/>
      <c r="G246" s="319"/>
      <c r="H246" s="795">
        <v>0</v>
      </c>
      <c r="I246" s="795">
        <f>H247</f>
        <v>0</v>
      </c>
      <c r="J246" s="795">
        <f>I247</f>
        <v>0</v>
      </c>
      <c r="K246" s="796">
        <f>J247</f>
        <v>0</v>
      </c>
      <c r="L246" s="797">
        <f t="shared" ref="L246:T246" si="73">K247</f>
        <v>0</v>
      </c>
      <c r="M246" s="797">
        <f>L247</f>
        <v>0</v>
      </c>
      <c r="N246" s="797">
        <f>M247</f>
        <v>0</v>
      </c>
      <c r="O246" s="798">
        <f>M247</f>
        <v>0</v>
      </c>
      <c r="P246" s="319">
        <f t="shared" si="73"/>
        <v>0</v>
      </c>
      <c r="Q246" s="795">
        <f t="shared" si="73"/>
        <v>0</v>
      </c>
      <c r="R246" s="796">
        <f t="shared" si="73"/>
        <v>0</v>
      </c>
      <c r="S246" s="796">
        <f t="shared" si="73"/>
        <v>0</v>
      </c>
      <c r="T246" s="796">
        <f t="shared" si="73"/>
        <v>0</v>
      </c>
      <c r="U246" s="237"/>
      <c r="V246" s="237"/>
    </row>
    <row r="247" spans="1:22" ht="16.5" thickBot="1" x14ac:dyDescent="0.25">
      <c r="A247" s="316" t="s">
        <v>226</v>
      </c>
      <c r="B247" s="316"/>
      <c r="C247" s="317"/>
      <c r="D247" s="320"/>
      <c r="E247" s="320"/>
      <c r="F247" s="320"/>
      <c r="G247" s="745">
        <f>G246+G243</f>
        <v>0</v>
      </c>
      <c r="H247" s="741">
        <f>H246+H243</f>
        <v>0</v>
      </c>
      <c r="I247" s="741">
        <f>I246+I243</f>
        <v>0</v>
      </c>
      <c r="J247" s="741">
        <f>J246+J243</f>
        <v>0</v>
      </c>
      <c r="K247" s="742">
        <f>K246+K243</f>
        <v>0</v>
      </c>
      <c r="L247" s="743">
        <f t="shared" ref="L247:T247" si="74">L246+L243</f>
        <v>0</v>
      </c>
      <c r="M247" s="743">
        <f t="shared" si="74"/>
        <v>0</v>
      </c>
      <c r="N247" s="743">
        <f t="shared" si="74"/>
        <v>0</v>
      </c>
      <c r="O247" s="744">
        <f t="shared" si="74"/>
        <v>0</v>
      </c>
      <c r="P247" s="745">
        <f t="shared" si="74"/>
        <v>0</v>
      </c>
      <c r="Q247" s="741">
        <f t="shared" si="74"/>
        <v>0</v>
      </c>
      <c r="R247" s="742">
        <f t="shared" si="74"/>
        <v>0</v>
      </c>
      <c r="S247" s="742">
        <f t="shared" si="74"/>
        <v>0</v>
      </c>
      <c r="T247" s="742">
        <f t="shared" si="74"/>
        <v>0</v>
      </c>
      <c r="U247" s="237"/>
      <c r="V247" s="237"/>
    </row>
    <row r="248" spans="1:22" ht="16.5" thickTop="1" thickBot="1" x14ac:dyDescent="0.25">
      <c r="A248" s="237"/>
      <c r="B248" s="237"/>
      <c r="C248" s="237"/>
      <c r="D248" s="344" t="s">
        <v>227</v>
      </c>
      <c r="E248" s="344"/>
      <c r="F248" s="344"/>
      <c r="G248" s="117"/>
      <c r="H248" s="118"/>
      <c r="I248" s="118"/>
      <c r="J248" s="118"/>
      <c r="K248" s="119"/>
      <c r="L248" s="120"/>
      <c r="M248" s="121"/>
      <c r="N248" s="122"/>
      <c r="O248" s="122"/>
      <c r="P248" s="117"/>
      <c r="Q248" s="118"/>
      <c r="R248" s="119"/>
      <c r="S248" s="119"/>
      <c r="T248" s="119"/>
      <c r="U248" s="237"/>
      <c r="V248" s="237"/>
    </row>
    <row r="249" spans="1:22" s="123" customFormat="1" ht="15.75" hidden="1" thickTop="1" x14ac:dyDescent="0.2">
      <c r="A249" s="237"/>
      <c r="B249" s="237"/>
      <c r="C249" s="237"/>
      <c r="D249" s="237"/>
      <c r="E249" s="237"/>
      <c r="F249" s="237"/>
      <c r="G249" s="345"/>
      <c r="H249" s="345"/>
      <c r="I249" s="345"/>
      <c r="J249" s="345"/>
      <c r="K249" s="345"/>
      <c r="L249" s="345"/>
      <c r="M249" s="345"/>
      <c r="N249" s="345"/>
      <c r="O249" s="345"/>
      <c r="P249" s="345"/>
      <c r="Q249" s="345"/>
      <c r="R249" s="345"/>
      <c r="S249" s="345"/>
      <c r="T249" s="345"/>
      <c r="U249" s="420"/>
      <c r="V249" s="420"/>
    </row>
    <row r="250" spans="1:22" s="8" customFormat="1" ht="39" customHeight="1" thickTop="1" thickBot="1" x14ac:dyDescent="0.3">
      <c r="A250" s="675" t="s">
        <v>228</v>
      </c>
      <c r="B250" s="321"/>
      <c r="C250" s="321"/>
      <c r="D250" s="321"/>
      <c r="E250" s="321"/>
      <c r="F250" s="321"/>
      <c r="G250" s="321"/>
      <c r="H250" s="321"/>
      <c r="I250" s="321"/>
      <c r="J250" s="321"/>
      <c r="K250" s="321"/>
      <c r="L250" s="321"/>
      <c r="M250" s="321"/>
      <c r="N250" s="321"/>
      <c r="O250" s="321"/>
      <c r="P250" s="321"/>
      <c r="Q250" s="321"/>
      <c r="R250" s="321"/>
      <c r="S250" s="321"/>
      <c r="T250" s="321"/>
      <c r="U250" s="418"/>
      <c r="V250" s="418"/>
    </row>
    <row r="251" spans="1:22" ht="15.75" hidden="1" thickBot="1" x14ac:dyDescent="0.25">
      <c r="A251" s="237"/>
      <c r="B251" s="237"/>
      <c r="C251" s="237"/>
      <c r="D251" s="237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7"/>
    </row>
    <row r="252" spans="1:22" ht="12.95" customHeight="1" x14ac:dyDescent="0.2">
      <c r="A252" s="237"/>
      <c r="B252" s="237"/>
      <c r="C252" s="237"/>
      <c r="D252" s="237"/>
      <c r="E252" s="237"/>
      <c r="F252" s="237"/>
      <c r="G252" s="770" t="s">
        <v>13</v>
      </c>
      <c r="H252" s="771"/>
      <c r="I252" s="771"/>
      <c r="J252" s="771"/>
      <c r="K252" s="772"/>
      <c r="L252" s="780" t="s">
        <v>14</v>
      </c>
      <c r="M252" s="771"/>
      <c r="N252" s="781"/>
      <c r="O252" s="772"/>
      <c r="P252" s="776" t="s">
        <v>15</v>
      </c>
      <c r="Q252" s="777"/>
      <c r="R252" s="777"/>
      <c r="S252" s="777"/>
      <c r="T252" s="777"/>
      <c r="U252" s="237"/>
      <c r="V252" s="237"/>
    </row>
    <row r="253" spans="1:22" x14ac:dyDescent="0.2">
      <c r="A253" s="237"/>
      <c r="B253" s="237"/>
      <c r="C253" s="237"/>
      <c r="D253" s="237"/>
      <c r="E253" s="237"/>
      <c r="F253" s="237"/>
      <c r="G253" s="243" t="str">
        <f>IF(G$3="","",G$3)</f>
        <v/>
      </c>
      <c r="H253" s="244" t="str">
        <f>IF(H$3="","",H$3)</f>
        <v/>
      </c>
      <c r="I253" s="244" t="str">
        <f>IF(I$3="","",I$3)</f>
        <v/>
      </c>
      <c r="J253" s="244" t="str">
        <f t="shared" ref="J253:T253" si="75">IF(J$3="","",J$3)</f>
        <v/>
      </c>
      <c r="K253" s="245" t="str">
        <f t="shared" si="75"/>
        <v/>
      </c>
      <c r="L253" s="592" t="str">
        <f t="shared" si="75"/>
        <v/>
      </c>
      <c r="M253" s="244" t="str">
        <f t="shared" si="75"/>
        <v/>
      </c>
      <c r="N253" s="244" t="str">
        <f t="shared" si="75"/>
        <v/>
      </c>
      <c r="O253" s="245" t="str">
        <f t="shared" si="75"/>
        <v/>
      </c>
      <c r="P253" s="243" t="str">
        <f t="shared" si="75"/>
        <v/>
      </c>
      <c r="Q253" s="244" t="str">
        <f t="shared" si="75"/>
        <v/>
      </c>
      <c r="R253" s="245" t="str">
        <f t="shared" si="75"/>
        <v/>
      </c>
      <c r="S253" s="245" t="str">
        <f t="shared" si="75"/>
        <v/>
      </c>
      <c r="T253" s="245" t="str">
        <f t="shared" si="75"/>
        <v/>
      </c>
      <c r="U253" s="237"/>
      <c r="V253" s="237"/>
    </row>
    <row r="254" spans="1:22" ht="135.75" thickBot="1" x14ac:dyDescent="0.25">
      <c r="A254" s="237"/>
      <c r="B254" s="237"/>
      <c r="C254" s="237"/>
      <c r="D254" s="237"/>
      <c r="E254" s="237"/>
      <c r="F254" s="598" t="s">
        <v>229</v>
      </c>
      <c r="G254" s="593" t="s">
        <v>302</v>
      </c>
      <c r="H254" s="594" t="s">
        <v>303</v>
      </c>
      <c r="I254" s="594" t="s">
        <v>304</v>
      </c>
      <c r="J254" s="594" t="s">
        <v>305</v>
      </c>
      <c r="K254" s="595" t="s">
        <v>17</v>
      </c>
      <c r="L254" s="588" t="s">
        <v>18</v>
      </c>
      <c r="M254" s="594" t="s">
        <v>19</v>
      </c>
      <c r="N254" s="229" t="s">
        <v>20</v>
      </c>
      <c r="O254" s="229" t="s">
        <v>21</v>
      </c>
      <c r="P254" s="593" t="s">
        <v>22</v>
      </c>
      <c r="Q254" s="594" t="s">
        <v>23</v>
      </c>
      <c r="R254" s="596" t="s">
        <v>24</v>
      </c>
      <c r="S254" s="597" t="s">
        <v>25</v>
      </c>
      <c r="T254" s="597" t="s">
        <v>26</v>
      </c>
      <c r="U254" s="237"/>
      <c r="V254" s="237"/>
    </row>
    <row r="255" spans="1:22" ht="78.75" customHeight="1" thickTop="1" x14ac:dyDescent="0.2">
      <c r="A255" s="237"/>
      <c r="B255" s="237"/>
      <c r="C255" s="346" t="s">
        <v>230</v>
      </c>
      <c r="D255" s="778" t="s">
        <v>231</v>
      </c>
      <c r="E255" s="779"/>
      <c r="F255" s="349">
        <v>1.5</v>
      </c>
      <c r="G255" s="350">
        <f>IF((G102+G109)=0,0,(G182+G145)/(G102+G109))</f>
        <v>0</v>
      </c>
      <c r="H255" s="351">
        <f>IF((H102+H109)=0,0,(H182+H145)/(H102+H109))</f>
        <v>0</v>
      </c>
      <c r="I255" s="351">
        <f>IF((I102+I109)=0,0,(I182+I145)/(I102+I109))</f>
        <v>0</v>
      </c>
      <c r="J255" s="351">
        <f t="shared" ref="J255:T255" si="76">IF((J102+J109)=0,0,(J182+J145)/(J102+J109))</f>
        <v>0</v>
      </c>
      <c r="K255" s="352">
        <f t="shared" si="76"/>
        <v>0</v>
      </c>
      <c r="L255" s="353">
        <f t="shared" si="76"/>
        <v>0</v>
      </c>
      <c r="M255" s="351">
        <f t="shared" si="76"/>
        <v>0</v>
      </c>
      <c r="N255" s="351">
        <f t="shared" si="76"/>
        <v>0</v>
      </c>
      <c r="O255" s="352">
        <f t="shared" si="76"/>
        <v>0</v>
      </c>
      <c r="P255" s="350">
        <f t="shared" si="76"/>
        <v>0</v>
      </c>
      <c r="Q255" s="351">
        <f t="shared" si="76"/>
        <v>0</v>
      </c>
      <c r="R255" s="352">
        <f t="shared" si="76"/>
        <v>0</v>
      </c>
      <c r="S255" s="352">
        <f t="shared" si="76"/>
        <v>0</v>
      </c>
      <c r="T255" s="352">
        <f t="shared" si="76"/>
        <v>0</v>
      </c>
      <c r="U255" s="237"/>
      <c r="V255" s="237"/>
    </row>
    <row r="256" spans="1:22" ht="45" customHeight="1" x14ac:dyDescent="0.2">
      <c r="A256" s="237"/>
      <c r="B256" s="237"/>
      <c r="C256" s="346" t="s">
        <v>232</v>
      </c>
      <c r="D256" s="778" t="s">
        <v>233</v>
      </c>
      <c r="E256" s="779"/>
      <c r="F256" s="349">
        <v>0.08</v>
      </c>
      <c r="G256" s="350">
        <f>IF((G102+G109)=0,0,G79/(G102+G109))</f>
        <v>0</v>
      </c>
      <c r="H256" s="351">
        <f>IF((H102+H109)=0,0,H79/(H102+H109))</f>
        <v>0</v>
      </c>
      <c r="I256" s="351">
        <f>IF((I102+I109)=0,0,I79/(I102+I109))</f>
        <v>0</v>
      </c>
      <c r="J256" s="351">
        <f t="shared" ref="J256:T256" si="77">IF((J102+J109)=0,0,J79/(J102+J109))</f>
        <v>0</v>
      </c>
      <c r="K256" s="352">
        <f t="shared" si="77"/>
        <v>0</v>
      </c>
      <c r="L256" s="353">
        <f t="shared" si="77"/>
        <v>0</v>
      </c>
      <c r="M256" s="351">
        <f t="shared" si="77"/>
        <v>0</v>
      </c>
      <c r="N256" s="351">
        <f t="shared" si="77"/>
        <v>0</v>
      </c>
      <c r="O256" s="352">
        <f t="shared" si="77"/>
        <v>0</v>
      </c>
      <c r="P256" s="350">
        <f t="shared" si="77"/>
        <v>0</v>
      </c>
      <c r="Q256" s="351">
        <f t="shared" si="77"/>
        <v>0</v>
      </c>
      <c r="R256" s="352">
        <f t="shared" si="77"/>
        <v>0</v>
      </c>
      <c r="S256" s="352">
        <f t="shared" si="77"/>
        <v>0</v>
      </c>
      <c r="T256" s="352">
        <f t="shared" si="77"/>
        <v>0</v>
      </c>
      <c r="U256" s="237"/>
      <c r="V256" s="237"/>
    </row>
    <row r="257" spans="1:22" ht="57" customHeight="1" x14ac:dyDescent="0.2">
      <c r="A257" s="237"/>
      <c r="B257" s="237"/>
      <c r="C257" s="346" t="s">
        <v>234</v>
      </c>
      <c r="D257" s="778" t="s">
        <v>235</v>
      </c>
      <c r="E257" s="779"/>
      <c r="F257" s="349">
        <v>10</v>
      </c>
      <c r="G257" s="350">
        <f t="shared" ref="G257:T257" si="78">IF(G79=0,0,G182/G79)</f>
        <v>0</v>
      </c>
      <c r="H257" s="351">
        <f t="shared" si="78"/>
        <v>0</v>
      </c>
      <c r="I257" s="351">
        <f t="shared" si="78"/>
        <v>0</v>
      </c>
      <c r="J257" s="351">
        <f t="shared" si="78"/>
        <v>0</v>
      </c>
      <c r="K257" s="352">
        <f t="shared" si="78"/>
        <v>0</v>
      </c>
      <c r="L257" s="353">
        <f t="shared" si="78"/>
        <v>0</v>
      </c>
      <c r="M257" s="351">
        <f t="shared" si="78"/>
        <v>0</v>
      </c>
      <c r="N257" s="351">
        <f t="shared" si="78"/>
        <v>0</v>
      </c>
      <c r="O257" s="352">
        <f t="shared" si="78"/>
        <v>0</v>
      </c>
      <c r="P257" s="350">
        <f t="shared" si="78"/>
        <v>0</v>
      </c>
      <c r="Q257" s="351">
        <f t="shared" si="78"/>
        <v>0</v>
      </c>
      <c r="R257" s="352">
        <f t="shared" si="78"/>
        <v>0</v>
      </c>
      <c r="S257" s="352">
        <f t="shared" si="78"/>
        <v>0</v>
      </c>
      <c r="T257" s="352">
        <f t="shared" si="78"/>
        <v>0</v>
      </c>
      <c r="U257" s="237"/>
      <c r="V257" s="237"/>
    </row>
    <row r="258" spans="1:22" ht="44.25" customHeight="1" x14ac:dyDescent="0.2">
      <c r="A258" s="237"/>
      <c r="B258" s="237"/>
      <c r="C258" s="346" t="s">
        <v>236</v>
      </c>
      <c r="D258" s="778" t="s">
        <v>237</v>
      </c>
      <c r="E258" s="779"/>
      <c r="F258" s="349">
        <v>5</v>
      </c>
      <c r="G258" s="350">
        <f>IF(G137=0,0,G182/G137)</f>
        <v>0</v>
      </c>
      <c r="H258" s="351">
        <f>IF(H137=0,0,H182/H137)</f>
        <v>0</v>
      </c>
      <c r="I258" s="351">
        <f>IF(I137=0,0,I182/I137)</f>
        <v>0</v>
      </c>
      <c r="J258" s="351">
        <f t="shared" ref="J258:T258" si="79">IF(J137=0,0,J182/J137)</f>
        <v>0</v>
      </c>
      <c r="K258" s="352">
        <f t="shared" si="79"/>
        <v>0</v>
      </c>
      <c r="L258" s="353">
        <f t="shared" si="79"/>
        <v>0</v>
      </c>
      <c r="M258" s="351">
        <f t="shared" si="79"/>
        <v>0</v>
      </c>
      <c r="N258" s="351">
        <f t="shared" si="79"/>
        <v>0</v>
      </c>
      <c r="O258" s="352">
        <f t="shared" si="79"/>
        <v>0</v>
      </c>
      <c r="P258" s="350">
        <f t="shared" si="79"/>
        <v>0</v>
      </c>
      <c r="Q258" s="351">
        <f t="shared" si="79"/>
        <v>0</v>
      </c>
      <c r="R258" s="352">
        <f t="shared" si="79"/>
        <v>0</v>
      </c>
      <c r="S258" s="352">
        <f t="shared" si="79"/>
        <v>0</v>
      </c>
      <c r="T258" s="352">
        <f t="shared" si="79"/>
        <v>0</v>
      </c>
      <c r="U258" s="237"/>
      <c r="V258" s="237"/>
    </row>
    <row r="259" spans="1:22" ht="18" customHeight="1" x14ac:dyDescent="0.2">
      <c r="A259" s="237"/>
      <c r="B259" s="237"/>
      <c r="C259" s="346" t="s">
        <v>238</v>
      </c>
      <c r="D259" s="778" t="s">
        <v>239</v>
      </c>
      <c r="E259" s="779"/>
      <c r="F259" s="349">
        <v>0.3</v>
      </c>
      <c r="G259" s="350">
        <f t="shared" ref="G259:T259" si="80">IF(G137=0,0,G42/G137)</f>
        <v>0</v>
      </c>
      <c r="H259" s="351">
        <f t="shared" si="80"/>
        <v>0</v>
      </c>
      <c r="I259" s="351">
        <f t="shared" si="80"/>
        <v>0</v>
      </c>
      <c r="J259" s="351">
        <f t="shared" si="80"/>
        <v>0</v>
      </c>
      <c r="K259" s="352">
        <f t="shared" si="80"/>
        <v>0</v>
      </c>
      <c r="L259" s="353">
        <f t="shared" si="80"/>
        <v>0</v>
      </c>
      <c r="M259" s="351">
        <f t="shared" si="80"/>
        <v>0</v>
      </c>
      <c r="N259" s="351">
        <f t="shared" si="80"/>
        <v>0</v>
      </c>
      <c r="O259" s="352">
        <f t="shared" si="80"/>
        <v>0</v>
      </c>
      <c r="P259" s="350">
        <f t="shared" si="80"/>
        <v>0</v>
      </c>
      <c r="Q259" s="351">
        <f t="shared" si="80"/>
        <v>0</v>
      </c>
      <c r="R259" s="352">
        <f t="shared" si="80"/>
        <v>0</v>
      </c>
      <c r="S259" s="352">
        <f t="shared" si="80"/>
        <v>0</v>
      </c>
      <c r="T259" s="352">
        <f t="shared" si="80"/>
        <v>0</v>
      </c>
      <c r="U259" s="237"/>
      <c r="V259" s="237"/>
    </row>
    <row r="260" spans="1:22" ht="30.75" customHeight="1" x14ac:dyDescent="0.2">
      <c r="A260" s="237"/>
      <c r="B260" s="237"/>
      <c r="C260" s="346" t="s">
        <v>240</v>
      </c>
      <c r="D260" s="778" t="s">
        <v>241</v>
      </c>
      <c r="E260" s="779"/>
      <c r="F260" s="349">
        <v>0.1</v>
      </c>
      <c r="G260" s="350">
        <f t="shared" ref="G260:T260" si="81">IF(G79=0,0,G137/G79)</f>
        <v>0</v>
      </c>
      <c r="H260" s="351">
        <f t="shared" si="81"/>
        <v>0</v>
      </c>
      <c r="I260" s="351">
        <f t="shared" si="81"/>
        <v>0</v>
      </c>
      <c r="J260" s="351">
        <f t="shared" si="81"/>
        <v>0</v>
      </c>
      <c r="K260" s="352">
        <f t="shared" si="81"/>
        <v>0</v>
      </c>
      <c r="L260" s="353">
        <f t="shared" si="81"/>
        <v>0</v>
      </c>
      <c r="M260" s="351">
        <f t="shared" si="81"/>
        <v>0</v>
      </c>
      <c r="N260" s="351">
        <f t="shared" si="81"/>
        <v>0</v>
      </c>
      <c r="O260" s="352">
        <f t="shared" si="81"/>
        <v>0</v>
      </c>
      <c r="P260" s="350">
        <f t="shared" si="81"/>
        <v>0</v>
      </c>
      <c r="Q260" s="351">
        <f t="shared" si="81"/>
        <v>0</v>
      </c>
      <c r="R260" s="352">
        <f t="shared" si="81"/>
        <v>0</v>
      </c>
      <c r="S260" s="352">
        <f t="shared" si="81"/>
        <v>0</v>
      </c>
      <c r="T260" s="352">
        <f t="shared" si="81"/>
        <v>0</v>
      </c>
      <c r="U260" s="237"/>
      <c r="V260" s="237"/>
    </row>
    <row r="261" spans="1:22" ht="18.75" customHeight="1" x14ac:dyDescent="0.25">
      <c r="A261" s="237"/>
      <c r="B261" s="237"/>
      <c r="C261" s="354" t="s">
        <v>242</v>
      </c>
      <c r="D261" s="782" t="s">
        <v>243</v>
      </c>
      <c r="E261" s="783"/>
      <c r="F261" s="356" t="s">
        <v>244</v>
      </c>
      <c r="G261" s="357">
        <f>SUMPRODUCT($F255:$F260,G255:G260)</f>
        <v>0</v>
      </c>
      <c r="H261" s="358">
        <f>SUMPRODUCT($F255:$F260,H255:H260)</f>
        <v>0</v>
      </c>
      <c r="I261" s="358">
        <f>SUMPRODUCT($F255:$F260,I255:I260)</f>
        <v>0</v>
      </c>
      <c r="J261" s="358">
        <f t="shared" ref="J261:T261" si="82">SUMPRODUCT($F255:$F260,J255:J260)</f>
        <v>0</v>
      </c>
      <c r="K261" s="359">
        <f t="shared" si="82"/>
        <v>0</v>
      </c>
      <c r="L261" s="360">
        <f t="shared" si="82"/>
        <v>0</v>
      </c>
      <c r="M261" s="358">
        <f t="shared" si="82"/>
        <v>0</v>
      </c>
      <c r="N261" s="358">
        <f t="shared" si="82"/>
        <v>0</v>
      </c>
      <c r="O261" s="359">
        <f t="shared" si="82"/>
        <v>0</v>
      </c>
      <c r="P261" s="357">
        <f t="shared" si="82"/>
        <v>0</v>
      </c>
      <c r="Q261" s="358">
        <f t="shared" si="82"/>
        <v>0</v>
      </c>
      <c r="R261" s="359">
        <f t="shared" si="82"/>
        <v>0</v>
      </c>
      <c r="S261" s="359">
        <f t="shared" si="82"/>
        <v>0</v>
      </c>
      <c r="T261" s="359">
        <f t="shared" si="82"/>
        <v>0</v>
      </c>
      <c r="U261" s="237"/>
      <c r="V261" s="237"/>
    </row>
    <row r="262" spans="1:22" s="10" customFormat="1" ht="119.25" customHeight="1" x14ac:dyDescent="0.25">
      <c r="A262" s="238"/>
      <c r="B262" s="238"/>
      <c r="C262" s="361"/>
      <c r="D262" s="784" t="s">
        <v>245</v>
      </c>
      <c r="E262" s="785"/>
      <c r="F262" s="362" t="s">
        <v>244</v>
      </c>
      <c r="G262" s="124" t="str">
        <f>IF(G261&lt;0,"zagrożone upadłością",IF(G261=0,"bardzo słaba",IF(G261&lt;1,"słaba",IF(G261&lt;2,"dobra","bardzo dobra"))))</f>
        <v>bardzo słaba</v>
      </c>
      <c r="H262" s="125" t="str">
        <f>IF(H261&lt;0,"zagrożone upadłością",IF(H261=0,"bardzo słaba",IF(H261&lt;1,"słaba",IF(H261&lt;2,"dobra","bardzo dobra"))))</f>
        <v>bardzo słaba</v>
      </c>
      <c r="I262" s="125" t="str">
        <f>IF(I261&lt;0,"zagrożone upadłością",IF(I261=0,"bardzo słaba",IF(I261&lt;1,"słaba",IF(I261&lt;2,"dobra","bardzo dobra"))))</f>
        <v>bardzo słaba</v>
      </c>
      <c r="J262" s="125" t="str">
        <f t="shared" ref="J262:T262" si="83">IF(J261&lt;0,"zagrożone upadłością",IF(J261=0,"bardzo słaba",IF(J261&lt;1,"słaba",IF(J261&lt;2,"dobra","bardzo dobra"))))</f>
        <v>bardzo słaba</v>
      </c>
      <c r="K262" s="126" t="str">
        <f t="shared" si="83"/>
        <v>bardzo słaba</v>
      </c>
      <c r="L262" s="127" t="str">
        <f t="shared" si="83"/>
        <v>bardzo słaba</v>
      </c>
      <c r="M262" s="125" t="str">
        <f t="shared" si="83"/>
        <v>bardzo słaba</v>
      </c>
      <c r="N262" s="125" t="str">
        <f t="shared" si="83"/>
        <v>bardzo słaba</v>
      </c>
      <c r="O262" s="126" t="str">
        <f t="shared" si="83"/>
        <v>bardzo słaba</v>
      </c>
      <c r="P262" s="124" t="str">
        <f t="shared" si="83"/>
        <v>bardzo słaba</v>
      </c>
      <c r="Q262" s="125" t="str">
        <f t="shared" si="83"/>
        <v>bardzo słaba</v>
      </c>
      <c r="R262" s="126" t="str">
        <f t="shared" si="83"/>
        <v>bardzo słaba</v>
      </c>
      <c r="S262" s="126" t="str">
        <f t="shared" si="83"/>
        <v>bardzo słaba</v>
      </c>
      <c r="T262" s="126" t="str">
        <f t="shared" si="83"/>
        <v>bardzo słaba</v>
      </c>
      <c r="U262" s="238"/>
      <c r="V262" s="238"/>
    </row>
    <row r="263" spans="1:22" ht="13.5" customHeight="1" x14ac:dyDescent="0.2">
      <c r="A263" s="237"/>
      <c r="B263" s="363"/>
      <c r="C263" s="346" t="s">
        <v>230</v>
      </c>
      <c r="D263" s="349" t="s">
        <v>246</v>
      </c>
      <c r="E263" s="343"/>
      <c r="F263" s="349" t="s">
        <v>244</v>
      </c>
      <c r="G263" s="350">
        <f t="shared" ref="G263:T263" si="84">IF(G109=0,0,G41/G109)</f>
        <v>0</v>
      </c>
      <c r="H263" s="351">
        <f t="shared" si="84"/>
        <v>0</v>
      </c>
      <c r="I263" s="351">
        <f t="shared" si="84"/>
        <v>0</v>
      </c>
      <c r="J263" s="351">
        <f t="shared" si="84"/>
        <v>0</v>
      </c>
      <c r="K263" s="352">
        <f t="shared" si="84"/>
        <v>0</v>
      </c>
      <c r="L263" s="353">
        <f t="shared" si="84"/>
        <v>0</v>
      </c>
      <c r="M263" s="351">
        <f t="shared" si="84"/>
        <v>0</v>
      </c>
      <c r="N263" s="351">
        <f t="shared" si="84"/>
        <v>0</v>
      </c>
      <c r="O263" s="352">
        <f t="shared" si="84"/>
        <v>0</v>
      </c>
      <c r="P263" s="350">
        <f t="shared" si="84"/>
        <v>0</v>
      </c>
      <c r="Q263" s="351">
        <f t="shared" si="84"/>
        <v>0</v>
      </c>
      <c r="R263" s="352">
        <f t="shared" si="84"/>
        <v>0</v>
      </c>
      <c r="S263" s="352">
        <f t="shared" si="84"/>
        <v>0</v>
      </c>
      <c r="T263" s="352">
        <f t="shared" si="84"/>
        <v>0</v>
      </c>
      <c r="U263" s="237"/>
      <c r="V263" s="237"/>
    </row>
    <row r="264" spans="1:22" ht="15.75" customHeight="1" x14ac:dyDescent="0.2">
      <c r="A264" s="237"/>
      <c r="B264" s="363"/>
      <c r="C264" s="346" t="s">
        <v>232</v>
      </c>
      <c r="D264" s="349" t="s">
        <v>247</v>
      </c>
      <c r="E264" s="343"/>
      <c r="F264" s="349" t="s">
        <v>244</v>
      </c>
      <c r="G264" s="367">
        <f t="shared" ref="G264:T264" si="85">IF(G79=0,0,G91/G79)</f>
        <v>0</v>
      </c>
      <c r="H264" s="368">
        <f t="shared" si="85"/>
        <v>0</v>
      </c>
      <c r="I264" s="368">
        <f t="shared" si="85"/>
        <v>0</v>
      </c>
      <c r="J264" s="368">
        <f t="shared" si="85"/>
        <v>0</v>
      </c>
      <c r="K264" s="369">
        <f t="shared" si="85"/>
        <v>0</v>
      </c>
      <c r="L264" s="370">
        <f t="shared" si="85"/>
        <v>0</v>
      </c>
      <c r="M264" s="368">
        <f t="shared" si="85"/>
        <v>0</v>
      </c>
      <c r="N264" s="368">
        <f t="shared" si="85"/>
        <v>0</v>
      </c>
      <c r="O264" s="369">
        <f t="shared" si="85"/>
        <v>0</v>
      </c>
      <c r="P264" s="367">
        <f t="shared" si="85"/>
        <v>0</v>
      </c>
      <c r="Q264" s="368">
        <f t="shared" si="85"/>
        <v>0</v>
      </c>
      <c r="R264" s="369">
        <f t="shared" si="85"/>
        <v>0</v>
      </c>
      <c r="S264" s="369">
        <f t="shared" si="85"/>
        <v>0</v>
      </c>
      <c r="T264" s="369">
        <f t="shared" si="85"/>
        <v>0</v>
      </c>
      <c r="U264" s="237"/>
      <c r="V264" s="237"/>
    </row>
    <row r="265" spans="1:22" ht="12.75" customHeight="1" x14ac:dyDescent="0.2">
      <c r="A265" s="237"/>
      <c r="B265" s="363"/>
      <c r="C265" s="346" t="s">
        <v>234</v>
      </c>
      <c r="D265" s="349" t="s">
        <v>248</v>
      </c>
      <c r="E265" s="343"/>
      <c r="F265" s="349" t="s">
        <v>244</v>
      </c>
      <c r="G265" s="367">
        <f>IF(G137=0,0,G91/G137)</f>
        <v>0</v>
      </c>
      <c r="H265" s="368">
        <f>IF(H137=0,0,H91/H137)</f>
        <v>0</v>
      </c>
      <c r="I265" s="368">
        <f>IF(I137=0,0,I91/I137)</f>
        <v>0</v>
      </c>
      <c r="J265" s="368">
        <f t="shared" ref="J265:T265" si="86">IF(J137=0,0,J91/J137)</f>
        <v>0</v>
      </c>
      <c r="K265" s="369">
        <f t="shared" si="86"/>
        <v>0</v>
      </c>
      <c r="L265" s="371">
        <f t="shared" si="86"/>
        <v>0</v>
      </c>
      <c r="M265" s="372">
        <f t="shared" si="86"/>
        <v>0</v>
      </c>
      <c r="N265" s="372">
        <f t="shared" si="86"/>
        <v>0</v>
      </c>
      <c r="O265" s="373">
        <f t="shared" si="86"/>
        <v>0</v>
      </c>
      <c r="P265" s="374">
        <f t="shared" si="86"/>
        <v>0</v>
      </c>
      <c r="Q265" s="372">
        <f t="shared" si="86"/>
        <v>0</v>
      </c>
      <c r="R265" s="369">
        <f t="shared" si="86"/>
        <v>0</v>
      </c>
      <c r="S265" s="369">
        <f t="shared" si="86"/>
        <v>0</v>
      </c>
      <c r="T265" s="369">
        <f t="shared" si="86"/>
        <v>0</v>
      </c>
      <c r="U265" s="237"/>
      <c r="V265" s="237"/>
    </row>
    <row r="266" spans="1:22" ht="15" customHeight="1" thickBot="1" x14ac:dyDescent="0.25">
      <c r="A266" s="237"/>
      <c r="B266" s="363"/>
      <c r="C266" s="364" t="s">
        <v>236</v>
      </c>
      <c r="D266" s="365" t="s">
        <v>249</v>
      </c>
      <c r="E266" s="366"/>
      <c r="F266" s="365" t="s">
        <v>244</v>
      </c>
      <c r="G266" s="375">
        <f t="shared" ref="G266:T266" si="87">IF(G79=0,0,(G102+G109)/G79)</f>
        <v>0</v>
      </c>
      <c r="H266" s="376">
        <f t="shared" si="87"/>
        <v>0</v>
      </c>
      <c r="I266" s="376">
        <f t="shared" si="87"/>
        <v>0</v>
      </c>
      <c r="J266" s="376">
        <f t="shared" si="87"/>
        <v>0</v>
      </c>
      <c r="K266" s="377">
        <f t="shared" si="87"/>
        <v>0</v>
      </c>
      <c r="L266" s="378">
        <f t="shared" si="87"/>
        <v>0</v>
      </c>
      <c r="M266" s="376">
        <f t="shared" si="87"/>
        <v>0</v>
      </c>
      <c r="N266" s="376">
        <f t="shared" si="87"/>
        <v>0</v>
      </c>
      <c r="O266" s="377">
        <f t="shared" si="87"/>
        <v>0</v>
      </c>
      <c r="P266" s="375">
        <f t="shared" si="87"/>
        <v>0</v>
      </c>
      <c r="Q266" s="376">
        <f t="shared" si="87"/>
        <v>0</v>
      </c>
      <c r="R266" s="377">
        <f t="shared" si="87"/>
        <v>0</v>
      </c>
      <c r="S266" s="377">
        <f t="shared" si="87"/>
        <v>0</v>
      </c>
      <c r="T266" s="377">
        <f t="shared" si="87"/>
        <v>0</v>
      </c>
      <c r="U266" s="237"/>
      <c r="V266" s="237"/>
    </row>
    <row r="267" spans="1:22" s="8" customFormat="1" ht="39" customHeight="1" thickBot="1" x14ac:dyDescent="0.3">
      <c r="A267" s="675" t="s">
        <v>250</v>
      </c>
      <c r="B267" s="321"/>
      <c r="C267" s="321"/>
      <c r="D267" s="321"/>
      <c r="E267" s="321"/>
      <c r="F267" s="321"/>
      <c r="G267" s="321"/>
      <c r="H267" s="321"/>
      <c r="I267" s="321"/>
      <c r="J267" s="321"/>
      <c r="K267" s="321"/>
      <c r="L267" s="321"/>
      <c r="M267" s="321"/>
      <c r="N267" s="321"/>
      <c r="O267" s="321"/>
      <c r="P267" s="321"/>
      <c r="Q267" s="321"/>
      <c r="R267" s="321"/>
      <c r="S267" s="321"/>
      <c r="T267" s="321"/>
      <c r="U267" s="418"/>
      <c r="V267" s="418"/>
    </row>
    <row r="268" spans="1:22" ht="12.75" customHeight="1" x14ac:dyDescent="0.2">
      <c r="A268" s="237"/>
      <c r="B268" s="237"/>
      <c r="C268" s="237"/>
      <c r="D268" s="237"/>
      <c r="E268" s="237"/>
      <c r="F268" s="237"/>
      <c r="G268" s="770" t="s">
        <v>13</v>
      </c>
      <c r="H268" s="771"/>
      <c r="I268" s="771"/>
      <c r="J268" s="771"/>
      <c r="K268" s="772"/>
      <c r="L268" s="786" t="s">
        <v>14</v>
      </c>
      <c r="M268" s="787"/>
      <c r="N268" s="788"/>
      <c r="O268" s="789"/>
      <c r="P268" s="773" t="s">
        <v>15</v>
      </c>
      <c r="Q268" s="774"/>
      <c r="R268" s="774"/>
      <c r="S268" s="774"/>
      <c r="T268" s="775"/>
      <c r="U268" s="237"/>
      <c r="V268" s="237"/>
    </row>
    <row r="269" spans="1:22" ht="15.75" x14ac:dyDescent="0.25">
      <c r="A269" s="237"/>
      <c r="B269" s="246"/>
      <c r="C269" s="237"/>
      <c r="D269" s="237"/>
      <c r="E269" s="246"/>
      <c r="F269" s="246" t="s">
        <v>16</v>
      </c>
      <c r="G269" s="243" t="str">
        <f>IF(G$3="","",G$3)</f>
        <v/>
      </c>
      <c r="H269" s="346" t="str">
        <f>IF(H$3="","",H$3)</f>
        <v/>
      </c>
      <c r="I269" s="346" t="str">
        <f>IF(I$3="","",I$3)</f>
        <v/>
      </c>
      <c r="J269" s="346" t="str">
        <f t="shared" ref="J269:T269" si="88">IF(J$3="","",J$3)</f>
        <v/>
      </c>
      <c r="K269" s="599" t="str">
        <f t="shared" si="88"/>
        <v/>
      </c>
      <c r="L269" s="592" t="str">
        <f t="shared" si="88"/>
        <v/>
      </c>
      <c r="M269" s="346" t="str">
        <f t="shared" si="88"/>
        <v/>
      </c>
      <c r="N269" s="346" t="str">
        <f t="shared" si="88"/>
        <v/>
      </c>
      <c r="O269" s="599" t="str">
        <f t="shared" si="88"/>
        <v/>
      </c>
      <c r="P269" s="600" t="str">
        <f t="shared" si="88"/>
        <v/>
      </c>
      <c r="Q269" s="346" t="str">
        <f t="shared" si="88"/>
        <v/>
      </c>
      <c r="R269" s="599" t="str">
        <f t="shared" si="88"/>
        <v/>
      </c>
      <c r="S269" s="599" t="str">
        <f t="shared" si="88"/>
        <v/>
      </c>
      <c r="T269" s="599" t="str">
        <f t="shared" si="88"/>
        <v/>
      </c>
      <c r="U269" s="237"/>
      <c r="V269" s="237"/>
    </row>
    <row r="270" spans="1:22" ht="129" customHeight="1" thickBot="1" x14ac:dyDescent="0.25">
      <c r="A270" s="417"/>
      <c r="B270" s="416"/>
      <c r="C270" s="416"/>
      <c r="D270" s="416" t="s">
        <v>251</v>
      </c>
      <c r="E270" s="416"/>
      <c r="F270" s="416"/>
      <c r="G270" s="593" t="s">
        <v>302</v>
      </c>
      <c r="H270" s="594" t="s">
        <v>303</v>
      </c>
      <c r="I270" s="594" t="s">
        <v>304</v>
      </c>
      <c r="J270" s="594" t="s">
        <v>305</v>
      </c>
      <c r="K270" s="595" t="s">
        <v>17</v>
      </c>
      <c r="L270" s="590" t="s">
        <v>18</v>
      </c>
      <c r="M270" s="591" t="s">
        <v>19</v>
      </c>
      <c r="N270" s="591" t="s">
        <v>252</v>
      </c>
      <c r="O270" s="236" t="s">
        <v>21</v>
      </c>
      <c r="P270" s="601" t="s">
        <v>22</v>
      </c>
      <c r="Q270" s="591" t="s">
        <v>23</v>
      </c>
      <c r="R270" s="236" t="s">
        <v>24</v>
      </c>
      <c r="S270" s="236" t="s">
        <v>25</v>
      </c>
      <c r="T270" s="236" t="s">
        <v>26</v>
      </c>
      <c r="U270" s="237"/>
      <c r="V270" s="237"/>
    </row>
    <row r="271" spans="1:22" ht="35.25" customHeight="1" thickTop="1" x14ac:dyDescent="0.25">
      <c r="A271" s="706" t="s">
        <v>253</v>
      </c>
      <c r="B271" s="663"/>
      <c r="C271" s="663"/>
      <c r="D271" s="663"/>
      <c r="E271" s="663"/>
      <c r="F271" s="664"/>
      <c r="G271" s="379" t="s">
        <v>244</v>
      </c>
      <c r="H271" s="380" t="s">
        <v>244</v>
      </c>
      <c r="I271" s="380" t="s">
        <v>244</v>
      </c>
      <c r="J271" s="380" t="s">
        <v>244</v>
      </c>
      <c r="K271" s="381" t="s">
        <v>244</v>
      </c>
      <c r="L271" s="128"/>
      <c r="M271" s="129"/>
      <c r="N271" s="129"/>
      <c r="O271" s="130"/>
      <c r="P271" s="131"/>
      <c r="Q271" s="129"/>
      <c r="R271" s="130"/>
      <c r="S271" s="132"/>
      <c r="T271" s="132"/>
      <c r="U271" s="237"/>
      <c r="V271" s="237"/>
    </row>
    <row r="272" spans="1:22" ht="16.5" customHeight="1" x14ac:dyDescent="0.2">
      <c r="A272" s="665" t="s">
        <v>254</v>
      </c>
      <c r="B272" s="666"/>
      <c r="C272" s="666"/>
      <c r="D272" s="666"/>
      <c r="E272" s="666"/>
      <c r="F272" s="667"/>
      <c r="G272" s="133" t="s">
        <v>244</v>
      </c>
      <c r="H272" s="134" t="s">
        <v>244</v>
      </c>
      <c r="I272" s="134" t="s">
        <v>244</v>
      </c>
      <c r="J272" s="134" t="s">
        <v>244</v>
      </c>
      <c r="K272" s="135" t="s">
        <v>244</v>
      </c>
      <c r="L272" s="37"/>
      <c r="M272" s="38"/>
      <c r="N272" s="38"/>
      <c r="O272" s="136"/>
      <c r="P272" s="137"/>
      <c r="Q272" s="38"/>
      <c r="R272" s="136"/>
      <c r="S272" s="136"/>
      <c r="T272" s="136"/>
      <c r="U272" s="237"/>
      <c r="V272" s="237"/>
    </row>
    <row r="273" spans="1:22" ht="15.75" customHeight="1" x14ac:dyDescent="0.25">
      <c r="A273" s="668" t="s">
        <v>255</v>
      </c>
      <c r="B273" s="669"/>
      <c r="C273" s="669"/>
      <c r="D273" s="669"/>
      <c r="E273" s="669"/>
      <c r="F273" s="670"/>
      <c r="G273" s="379" t="s">
        <v>244</v>
      </c>
      <c r="H273" s="380" t="s">
        <v>244</v>
      </c>
      <c r="I273" s="380" t="s">
        <v>244</v>
      </c>
      <c r="J273" s="380" t="s">
        <v>244</v>
      </c>
      <c r="K273" s="381" t="s">
        <v>244</v>
      </c>
      <c r="L273" s="128"/>
      <c r="M273" s="129"/>
      <c r="N273" s="129"/>
      <c r="O273" s="130"/>
      <c r="P273" s="131"/>
      <c r="Q273" s="129"/>
      <c r="R273" s="130"/>
      <c r="S273" s="130"/>
      <c r="T273" s="130"/>
      <c r="U273" s="237"/>
      <c r="V273" s="237"/>
    </row>
    <row r="274" spans="1:22" ht="18.75" customHeight="1" x14ac:dyDescent="0.25">
      <c r="A274" s="668" t="s">
        <v>256</v>
      </c>
      <c r="B274" s="669"/>
      <c r="C274" s="669"/>
      <c r="D274" s="669"/>
      <c r="E274" s="669"/>
      <c r="F274" s="670"/>
      <c r="G274" s="379" t="s">
        <v>244</v>
      </c>
      <c r="H274" s="380" t="s">
        <v>244</v>
      </c>
      <c r="I274" s="380" t="s">
        <v>244</v>
      </c>
      <c r="J274" s="380" t="s">
        <v>244</v>
      </c>
      <c r="K274" s="381" t="s">
        <v>244</v>
      </c>
      <c r="L274" s="392" t="str">
        <f>IF(L269="","",L271+L272-L273)</f>
        <v/>
      </c>
      <c r="M274" s="393" t="str">
        <f>IF($L269="","",IF(M269="","",IF(COUNTIF($L269:M269,M269)&gt;1,"",M271+M272-M273)))</f>
        <v/>
      </c>
      <c r="N274" s="393" t="str">
        <f>IF($L269="","",IF(N269="","",IF(COUNTIF($L269:N269,N269)&gt;1,"",N271+N272-N273)))</f>
        <v/>
      </c>
      <c r="O274" s="394" t="str">
        <f>IF($L269="","",IF(O269="","",IF(COUNTIF($L269:O269,O269)&gt;1,"",O271+O272-O273)))</f>
        <v/>
      </c>
      <c r="P274" s="395" t="str">
        <f>IF($L269="","",IF(P269="","",IF(COUNTIF($L269:P269,P269)&gt;1,"",P271+P272-P273)))</f>
        <v/>
      </c>
      <c r="Q274" s="393" t="str">
        <f>IF($L269="","",IF(Q269="","",IF(COUNTIF($L269:Q269,Q269)&gt;1,"",Q271+Q272-Q273)))</f>
        <v/>
      </c>
      <c r="R274" s="394" t="str">
        <f>IF($L269="","",IF(R269="","",IF(COUNTIF($L269:R269,R269)&gt;1,"",R271+R272-R273)))</f>
        <v/>
      </c>
      <c r="S274" s="394" t="str">
        <f>IF($L269="","",IF(S269="","",IF(COUNTIF($L269:S269,S269)&gt;1,"",S271+S272-S273)))</f>
        <v/>
      </c>
      <c r="T274" s="394" t="str">
        <f>IF($L269="","",IF(T269="","",IF(COUNTIF($L269:T269,T269)&gt;1,"",T271+T272-T273)))</f>
        <v/>
      </c>
      <c r="U274" s="237"/>
      <c r="V274" s="237"/>
    </row>
    <row r="275" spans="1:22" s="138" customFormat="1" ht="18" customHeight="1" x14ac:dyDescent="0.2">
      <c r="A275" s="671" t="s">
        <v>257</v>
      </c>
      <c r="B275" s="672"/>
      <c r="C275" s="672"/>
      <c r="D275" s="672"/>
      <c r="E275" s="672"/>
      <c r="F275" s="673"/>
      <c r="G275" s="382" t="s">
        <v>244</v>
      </c>
      <c r="H275" s="383" t="s">
        <v>244</v>
      </c>
      <c r="I275" s="383" t="s">
        <v>244</v>
      </c>
      <c r="J275" s="383" t="s">
        <v>244</v>
      </c>
      <c r="K275" s="384" t="s">
        <v>244</v>
      </c>
      <c r="L275" s="396" t="str">
        <f>IF(L269="","",0)</f>
        <v/>
      </c>
      <c r="M275" s="397" t="str">
        <f>IF(M274="","",M269-$L269)</f>
        <v/>
      </c>
      <c r="N275" s="397" t="str">
        <f t="shared" ref="N275:T275" si="89">IF(N274="","",N269-$L269)</f>
        <v/>
      </c>
      <c r="O275" s="398" t="str">
        <f t="shared" si="89"/>
        <v/>
      </c>
      <c r="P275" s="399" t="str">
        <f t="shared" si="89"/>
        <v/>
      </c>
      <c r="Q275" s="400" t="str">
        <f t="shared" si="89"/>
        <v/>
      </c>
      <c r="R275" s="401" t="str">
        <f t="shared" si="89"/>
        <v/>
      </c>
      <c r="S275" s="401" t="str">
        <f t="shared" si="89"/>
        <v/>
      </c>
      <c r="T275" s="401" t="str">
        <f t="shared" si="89"/>
        <v/>
      </c>
      <c r="U275" s="421"/>
      <c r="V275" s="421"/>
    </row>
    <row r="276" spans="1:22" s="138" customFormat="1" ht="17.25" customHeight="1" x14ac:dyDescent="0.2">
      <c r="A276" s="707" t="s">
        <v>258</v>
      </c>
      <c r="B276" s="708"/>
      <c r="C276" s="708"/>
      <c r="D276" s="708"/>
      <c r="E276" s="708"/>
      <c r="F276" s="709"/>
      <c r="G276" s="382" t="s">
        <v>244</v>
      </c>
      <c r="H276" s="383" t="s">
        <v>244</v>
      </c>
      <c r="I276" s="383" t="s">
        <v>244</v>
      </c>
      <c r="J276" s="383" t="s">
        <v>244</v>
      </c>
      <c r="K276" s="384" t="s">
        <v>244</v>
      </c>
      <c r="L276" s="402" t="str">
        <f t="shared" ref="L276:T276" si="90">IF(L275="","",1/(1+4%)^L275)</f>
        <v/>
      </c>
      <c r="M276" s="403" t="str">
        <f t="shared" si="90"/>
        <v/>
      </c>
      <c r="N276" s="403" t="str">
        <f t="shared" si="90"/>
        <v/>
      </c>
      <c r="O276" s="404" t="str">
        <f t="shared" si="90"/>
        <v/>
      </c>
      <c r="P276" s="405" t="str">
        <f t="shared" si="90"/>
        <v/>
      </c>
      <c r="Q276" s="406" t="str">
        <f t="shared" si="90"/>
        <v/>
      </c>
      <c r="R276" s="407" t="str">
        <f t="shared" si="90"/>
        <v/>
      </c>
      <c r="S276" s="407" t="str">
        <f t="shared" si="90"/>
        <v/>
      </c>
      <c r="T276" s="407" t="str">
        <f t="shared" si="90"/>
        <v/>
      </c>
      <c r="U276" s="421"/>
      <c r="V276" s="421"/>
    </row>
    <row r="277" spans="1:22" ht="16.5" thickBot="1" x14ac:dyDescent="0.3">
      <c r="A277" s="661" t="s">
        <v>259</v>
      </c>
      <c r="B277" s="385"/>
      <c r="C277" s="385"/>
      <c r="D277" s="385"/>
      <c r="E277" s="385"/>
      <c r="F277" s="662"/>
      <c r="G277" s="386" t="s">
        <v>244</v>
      </c>
      <c r="H277" s="387" t="s">
        <v>244</v>
      </c>
      <c r="I277" s="387" t="s">
        <v>244</v>
      </c>
      <c r="J277" s="387" t="s">
        <v>244</v>
      </c>
      <c r="K277" s="388" t="s">
        <v>244</v>
      </c>
      <c r="L277" s="408" t="str">
        <f t="shared" ref="L277:T277" si="91">IF(L275="","",L274*L276)</f>
        <v/>
      </c>
      <c r="M277" s="409" t="str">
        <f t="shared" si="91"/>
        <v/>
      </c>
      <c r="N277" s="409" t="str">
        <f t="shared" si="91"/>
        <v/>
      </c>
      <c r="O277" s="410" t="str">
        <f t="shared" si="91"/>
        <v/>
      </c>
      <c r="P277" s="411" t="str">
        <f t="shared" si="91"/>
        <v/>
      </c>
      <c r="Q277" s="412" t="str">
        <f t="shared" si="91"/>
        <v/>
      </c>
      <c r="R277" s="413" t="str">
        <f t="shared" si="91"/>
        <v/>
      </c>
      <c r="S277" s="413" t="str">
        <f t="shared" si="91"/>
        <v/>
      </c>
      <c r="T277" s="413" t="str">
        <f t="shared" si="91"/>
        <v/>
      </c>
      <c r="U277" s="237"/>
      <c r="V277" s="237"/>
    </row>
    <row r="278" spans="1:22" ht="15.75" x14ac:dyDescent="0.25">
      <c r="A278" s="414" t="s">
        <v>260</v>
      </c>
      <c r="B278" s="389"/>
      <c r="C278" s="389"/>
      <c r="D278" s="389"/>
      <c r="E278" s="389"/>
      <c r="F278" s="389"/>
      <c r="G278" s="390">
        <f>SUM(L277:R277)</f>
        <v>0</v>
      </c>
      <c r="H278" s="237"/>
      <c r="I278" s="237"/>
      <c r="J278" s="237"/>
      <c r="K278" s="237"/>
      <c r="L278" s="237"/>
      <c r="M278" s="237"/>
      <c r="N278" s="237"/>
      <c r="O278" s="237"/>
      <c r="P278" s="237"/>
      <c r="Q278" s="237"/>
      <c r="R278" s="237"/>
      <c r="S278" s="237"/>
      <c r="T278" s="237"/>
      <c r="U278" s="237"/>
      <c r="V278" s="237"/>
    </row>
    <row r="279" spans="1:22" ht="16.5" thickBot="1" x14ac:dyDescent="0.3">
      <c r="A279" s="415" t="s">
        <v>261</v>
      </c>
      <c r="B279" s="385"/>
      <c r="C279" s="385"/>
      <c r="D279" s="385"/>
      <c r="E279" s="385"/>
      <c r="F279" s="385"/>
      <c r="G279" s="391" t="e">
        <f>IRR(L274:R274,4%)</f>
        <v>#NUM!</v>
      </c>
      <c r="H279" s="237"/>
      <c r="I279" s="237"/>
      <c r="J279" s="237"/>
      <c r="K279" s="237"/>
      <c r="L279" s="237"/>
      <c r="M279" s="237"/>
      <c r="N279" s="237"/>
      <c r="O279" s="237"/>
      <c r="P279" s="237"/>
      <c r="Q279" s="237"/>
      <c r="R279" s="237"/>
      <c r="S279" s="237"/>
      <c r="T279" s="237"/>
      <c r="U279" s="237"/>
      <c r="V279" s="237"/>
    </row>
    <row r="1048576" spans="13:13" hidden="1" x14ac:dyDescent="0.2">
      <c r="M1048576" s="9">
        <v>5</v>
      </c>
    </row>
  </sheetData>
  <sheetProtection algorithmName="SHA-512" hashValue="2E1vMhz8p+PfUstJnEGJJnwMGy/r6MnNCbxUiYQy9jKxdVoPoQ1KO3k7ET+07wbZB3QnWVHF4fxZkr2dyDasUg==" saltValue="sshPKlKKlyTwi8iclXNiEg==" spinCount="100000" sheet="1" objects="1" scenarios="1"/>
  <mergeCells count="20">
    <mergeCell ref="G2:K2"/>
    <mergeCell ref="L2:O2"/>
    <mergeCell ref="P2:T2"/>
    <mergeCell ref="C205:F205"/>
    <mergeCell ref="C217:F217"/>
    <mergeCell ref="C228:F228"/>
    <mergeCell ref="G252:K252"/>
    <mergeCell ref="P268:T268"/>
    <mergeCell ref="P252:T252"/>
    <mergeCell ref="D255:E255"/>
    <mergeCell ref="D256:E256"/>
    <mergeCell ref="D257:E257"/>
    <mergeCell ref="D258:E258"/>
    <mergeCell ref="D259:E259"/>
    <mergeCell ref="L252:O252"/>
    <mergeCell ref="D260:E260"/>
    <mergeCell ref="D261:E261"/>
    <mergeCell ref="D262:E262"/>
    <mergeCell ref="G268:K268"/>
    <mergeCell ref="L268:O268"/>
  </mergeCells>
  <conditionalFormatting sqref="G262:T262">
    <cfRule type="cellIs" dxfId="5" priority="1" operator="equal">
      <formula>"zagrożone upadłością"</formula>
    </cfRule>
    <cfRule type="cellIs" dxfId="4" priority="2" operator="equal">
      <formula>"bardzo słaba"</formula>
    </cfRule>
    <cfRule type="cellIs" dxfId="3" priority="3" operator="equal">
      <formula>"słaba"</formula>
    </cfRule>
  </conditionalFormatting>
  <dataValidations count="4">
    <dataValidation type="list" allowBlank="1" showInputMessage="1" showErrorMessage="1" sqref="H3" xr:uid="{149A2ADD-B84A-4F44-B704-1372324DFFAE}">
      <formula1>"2013,2014,2015,2016,2017,2018,2019,2020,2021,2022,2023,2024,2025"</formula1>
    </dataValidation>
    <dataValidation type="list" allowBlank="1" showInputMessage="1" showErrorMessage="1" sqref="G3" xr:uid="{092A7BD7-0CAD-40D4-A85D-2ADA384C6DEF}">
      <formula1>"2012,2013,2014,2015,2016,2017,2018,2019,2020,2021,2022,2023,2024,2025"</formula1>
    </dataValidation>
    <dataValidation type="list" allowBlank="1" showInputMessage="1" showErrorMessage="1" sqref="I3:K3" xr:uid="{B35D8B08-344C-401C-A898-91B3FC524C55}">
      <formula1>"2014,2015,2016,2017,2018,2019,2020,2021,2022,2023,2024,2025"</formula1>
    </dataValidation>
    <dataValidation type="list" allowBlank="1" showInputMessage="1" showErrorMessage="1" sqref="L3:O3" xr:uid="{FABD72AE-7008-4AC2-B93A-7DD282E31749}">
      <formula1>"2014,2015,2016,2017,2018,2019,2020,2021,2022,2023,2024,2025,2026,2027"</formula1>
    </dataValidation>
  </dataValidations>
  <pageMargins left="0.59027777777777779" right="0.59027777777777779" top="0.59027777777777779" bottom="0.59097222222222223" header="0.51180555555555551" footer="0.31527777777777777"/>
  <pageSetup paperSize="9" scale="43" firstPageNumber="0" fitToHeight="0" orientation="landscape" horizontalDpi="300" verticalDpi="300" r:id="rId1"/>
  <headerFooter alignWithMargins="0">
    <oddFooter>&amp;C&amp;G&amp;R&amp;"Arial,Normalny"&amp;12&amp;P</oddFooter>
  </headerFooter>
  <rowBreaks count="4" manualBreakCount="4">
    <brk id="79" max="16383" man="1"/>
    <brk id="133" max="16383" man="1"/>
    <brk id="185" max="16383" man="1"/>
    <brk id="242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D4EBC-FCDD-46A1-AA3D-912AD3FA7908}">
  <sheetPr>
    <pageSetUpPr fitToPage="1"/>
  </sheetPr>
  <dimension ref="A1:AJ106"/>
  <sheetViews>
    <sheetView zoomScale="80" zoomScaleNormal="80" workbookViewId="0">
      <selection activeCell="J94" sqref="J94"/>
    </sheetView>
  </sheetViews>
  <sheetFormatPr defaultColWidth="9.140625" defaultRowHeight="15" zeroHeight="1" x14ac:dyDescent="0.2"/>
  <cols>
    <col min="1" max="3" width="4.140625" style="9" customWidth="1"/>
    <col min="4" max="4" width="30.42578125" style="9" customWidth="1"/>
    <col min="5" max="5" width="13.42578125" style="9" customWidth="1"/>
    <col min="6" max="6" width="17.85546875" style="9" customWidth="1"/>
    <col min="7" max="7" width="15.140625" style="9" customWidth="1"/>
    <col min="8" max="8" width="15.28515625" style="9" customWidth="1"/>
    <col min="9" max="9" width="15.7109375" style="9" customWidth="1"/>
    <col min="10" max="10" width="12.7109375" style="9" customWidth="1"/>
    <col min="11" max="11" width="16.42578125" style="9" customWidth="1"/>
    <col min="12" max="13" width="16.85546875" style="9" customWidth="1"/>
    <col min="14" max="15" width="16.5703125" style="9" customWidth="1"/>
    <col min="16" max="17" width="16.42578125" style="9" customWidth="1"/>
    <col min="18" max="18" width="16" style="9" customWidth="1"/>
    <col min="19" max="19" width="16.85546875" style="9" customWidth="1"/>
    <col min="20" max="20" width="16" style="9" customWidth="1"/>
    <col min="21" max="29" width="9.140625" style="237" customWidth="1"/>
    <col min="30" max="36" width="9.140625" style="237"/>
    <col min="37" max="16384" width="9.140625" style="9"/>
  </cols>
  <sheetData>
    <row r="1" spans="1:36" s="8" customFormat="1" ht="39" customHeight="1" thickBot="1" x14ac:dyDescent="0.3">
      <c r="A1" s="228" t="s">
        <v>12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</row>
    <row r="2" spans="1:36" ht="12.75" customHeight="1" x14ac:dyDescent="0.2">
      <c r="A2" s="237"/>
      <c r="B2" s="237"/>
      <c r="C2" s="237"/>
      <c r="D2" s="237"/>
      <c r="E2" s="237"/>
      <c r="F2" s="237"/>
      <c r="G2" s="770" t="s">
        <v>13</v>
      </c>
      <c r="H2" s="771"/>
      <c r="I2" s="771"/>
      <c r="J2" s="771"/>
      <c r="K2" s="772"/>
      <c r="L2" s="793" t="s">
        <v>14</v>
      </c>
      <c r="M2" s="787"/>
      <c r="N2" s="788"/>
      <c r="O2" s="789"/>
      <c r="P2" s="773" t="s">
        <v>15</v>
      </c>
      <c r="Q2" s="774"/>
      <c r="R2" s="774"/>
      <c r="S2" s="774"/>
      <c r="T2" s="775"/>
    </row>
    <row r="3" spans="1:36" s="10" customFormat="1" ht="15.75" x14ac:dyDescent="0.25">
      <c r="A3" s="238"/>
      <c r="B3" s="238"/>
      <c r="C3" s="238"/>
      <c r="D3" s="238"/>
      <c r="E3" s="246"/>
      <c r="F3" s="613" t="s">
        <v>16</v>
      </c>
      <c r="G3" s="12"/>
      <c r="H3" s="13"/>
      <c r="I3" s="13"/>
      <c r="J3" s="13"/>
      <c r="K3" s="14"/>
      <c r="L3" s="139"/>
      <c r="M3" s="139"/>
      <c r="N3" s="139"/>
      <c r="O3" s="139"/>
      <c r="P3" s="602" t="str">
        <f>IF(L3="","",MAX(L3:O3)+1)</f>
        <v/>
      </c>
      <c r="Q3" s="346" t="str">
        <f>IF(P3="","",P3+1)</f>
        <v/>
      </c>
      <c r="R3" s="599" t="str">
        <f>IF(Q3="","",Q3+1)</f>
        <v/>
      </c>
      <c r="S3" s="599" t="str">
        <f t="shared" ref="S3:T3" si="0">IF(R3="","",R3+1)</f>
        <v/>
      </c>
      <c r="T3" s="599" t="str">
        <f t="shared" si="0"/>
        <v/>
      </c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</row>
    <row r="4" spans="1:36" s="10" customFormat="1" ht="141.75" customHeight="1" thickBot="1" x14ac:dyDescent="0.3">
      <c r="A4" s="239"/>
      <c r="B4" s="239"/>
      <c r="C4" s="239"/>
      <c r="D4" s="240" t="s">
        <v>301</v>
      </c>
      <c r="E4" s="240"/>
      <c r="F4" s="240"/>
      <c r="G4" s="603" t="s">
        <v>302</v>
      </c>
      <c r="H4" s="594" t="s">
        <v>303</v>
      </c>
      <c r="I4" s="594" t="s">
        <v>304</v>
      </c>
      <c r="J4" s="594" t="s">
        <v>305</v>
      </c>
      <c r="K4" s="595" t="s">
        <v>17</v>
      </c>
      <c r="L4" s="604" t="s">
        <v>18</v>
      </c>
      <c r="M4" s="605" t="s">
        <v>19</v>
      </c>
      <c r="N4" s="605" t="s">
        <v>252</v>
      </c>
      <c r="O4" s="606" t="s">
        <v>21</v>
      </c>
      <c r="P4" s="604" t="s">
        <v>22</v>
      </c>
      <c r="Q4" s="605" t="s">
        <v>23</v>
      </c>
      <c r="R4" s="607" t="s">
        <v>24</v>
      </c>
      <c r="S4" s="607" t="s">
        <v>25</v>
      </c>
      <c r="T4" s="607" t="s">
        <v>26</v>
      </c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</row>
    <row r="5" spans="1:36" s="11" customFormat="1" ht="17.25" thickTop="1" thickBot="1" x14ac:dyDescent="0.3">
      <c r="A5" s="270" t="s">
        <v>27</v>
      </c>
      <c r="B5" s="271"/>
      <c r="C5" s="271"/>
      <c r="D5" s="271"/>
      <c r="E5" s="271"/>
      <c r="F5" s="271"/>
      <c r="G5" s="302">
        <f t="shared" ref="G5:H5" si="1">SUM(G6:G7)</f>
        <v>0</v>
      </c>
      <c r="H5" s="303">
        <f t="shared" si="1"/>
        <v>0</v>
      </c>
      <c r="I5" s="303">
        <f>SUM(I6:I7)</f>
        <v>0</v>
      </c>
      <c r="J5" s="303">
        <f t="shared" ref="J5:T5" si="2">SUM(J6:J7)</f>
        <v>0</v>
      </c>
      <c r="K5" s="304">
        <f t="shared" si="2"/>
        <v>0</v>
      </c>
      <c r="L5" s="476">
        <f t="shared" si="2"/>
        <v>0</v>
      </c>
      <c r="M5" s="306">
        <f t="shared" si="2"/>
        <v>0</v>
      </c>
      <c r="N5" s="306">
        <f t="shared" si="2"/>
        <v>0</v>
      </c>
      <c r="O5" s="307">
        <f t="shared" si="2"/>
        <v>0</v>
      </c>
      <c r="P5" s="302">
        <f t="shared" si="2"/>
        <v>0</v>
      </c>
      <c r="Q5" s="303">
        <f t="shared" si="2"/>
        <v>0</v>
      </c>
      <c r="R5" s="304">
        <f t="shared" si="2"/>
        <v>0</v>
      </c>
      <c r="S5" s="304">
        <f t="shared" si="2"/>
        <v>0</v>
      </c>
      <c r="T5" s="304">
        <f t="shared" si="2"/>
        <v>0</v>
      </c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</row>
    <row r="6" spans="1:36" ht="16.5" thickTop="1" x14ac:dyDescent="0.25">
      <c r="A6" s="264"/>
      <c r="B6" s="265" t="s">
        <v>28</v>
      </c>
      <c r="C6" s="266"/>
      <c r="D6" s="266"/>
      <c r="E6" s="266"/>
      <c r="F6" s="266"/>
      <c r="G6" s="140"/>
      <c r="H6" s="141"/>
      <c r="I6" s="141"/>
      <c r="J6" s="141"/>
      <c r="K6" s="142"/>
      <c r="L6" s="143"/>
      <c r="M6" s="144"/>
      <c r="N6" s="145"/>
      <c r="O6" s="145"/>
      <c r="P6" s="140"/>
      <c r="Q6" s="141"/>
      <c r="R6" s="142"/>
      <c r="S6" s="142"/>
      <c r="T6" s="142"/>
    </row>
    <row r="7" spans="1:36" s="11" customFormat="1" ht="15.75" x14ac:dyDescent="0.25">
      <c r="A7" s="231"/>
      <c r="B7" s="249" t="s">
        <v>33</v>
      </c>
      <c r="C7" s="478"/>
      <c r="D7" s="478"/>
      <c r="E7" s="478"/>
      <c r="F7" s="478"/>
      <c r="G7" s="479">
        <f t="shared" ref="G7:H7" si="3">SUM(G8:G11)</f>
        <v>0</v>
      </c>
      <c r="H7" s="480">
        <f t="shared" si="3"/>
        <v>0</v>
      </c>
      <c r="I7" s="480">
        <f>SUM(I8:I11)</f>
        <v>0</v>
      </c>
      <c r="J7" s="480">
        <f t="shared" ref="J7:T7" si="4">SUM(J8:J11)</f>
        <v>0</v>
      </c>
      <c r="K7" s="481">
        <f t="shared" si="4"/>
        <v>0</v>
      </c>
      <c r="L7" s="482">
        <f t="shared" si="4"/>
        <v>0</v>
      </c>
      <c r="M7" s="483">
        <f t="shared" si="4"/>
        <v>0</v>
      </c>
      <c r="N7" s="483">
        <f t="shared" si="4"/>
        <v>0</v>
      </c>
      <c r="O7" s="484">
        <f t="shared" si="4"/>
        <v>0</v>
      </c>
      <c r="P7" s="479">
        <f t="shared" si="4"/>
        <v>0</v>
      </c>
      <c r="Q7" s="480">
        <f t="shared" si="4"/>
        <v>0</v>
      </c>
      <c r="R7" s="481">
        <f t="shared" si="4"/>
        <v>0</v>
      </c>
      <c r="S7" s="481">
        <f t="shared" si="4"/>
        <v>0</v>
      </c>
      <c r="T7" s="481">
        <f t="shared" si="4"/>
        <v>0</v>
      </c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</row>
    <row r="8" spans="1:36" x14ac:dyDescent="0.2">
      <c r="A8" s="230"/>
      <c r="B8" s="230"/>
      <c r="C8" s="257" t="s">
        <v>46</v>
      </c>
      <c r="D8" s="257"/>
      <c r="E8" s="257"/>
      <c r="F8" s="257"/>
      <c r="G8" s="146"/>
      <c r="H8" s="147"/>
      <c r="I8" s="147"/>
      <c r="J8" s="147"/>
      <c r="K8" s="148"/>
      <c r="L8" s="149"/>
      <c r="M8" s="150"/>
      <c r="N8" s="151"/>
      <c r="O8" s="151"/>
      <c r="P8" s="146"/>
      <c r="Q8" s="147"/>
      <c r="R8" s="148"/>
      <c r="S8" s="148"/>
      <c r="T8" s="148"/>
    </row>
    <row r="9" spans="1:36" x14ac:dyDescent="0.2">
      <c r="A9" s="230"/>
      <c r="B9" s="230"/>
      <c r="C9" s="257" t="s">
        <v>262</v>
      </c>
      <c r="D9" s="257"/>
      <c r="E9" s="257"/>
      <c r="F9" s="257"/>
      <c r="G9" s="146"/>
      <c r="H9" s="147"/>
      <c r="I9" s="147"/>
      <c r="J9" s="147"/>
      <c r="K9" s="148"/>
      <c r="L9" s="149"/>
      <c r="M9" s="150"/>
      <c r="N9" s="151"/>
      <c r="O9" s="151"/>
      <c r="P9" s="146"/>
      <c r="Q9" s="147"/>
      <c r="R9" s="148"/>
      <c r="S9" s="148"/>
      <c r="T9" s="148"/>
    </row>
    <row r="10" spans="1:36" x14ac:dyDescent="0.2">
      <c r="A10" s="230"/>
      <c r="B10" s="230"/>
      <c r="C10" s="257" t="s">
        <v>263</v>
      </c>
      <c r="D10" s="257"/>
      <c r="E10" s="257"/>
      <c r="F10" s="257"/>
      <c r="G10" s="146"/>
      <c r="H10" s="147"/>
      <c r="I10" s="147"/>
      <c r="J10" s="147"/>
      <c r="K10" s="148"/>
      <c r="L10" s="149"/>
      <c r="M10" s="150"/>
      <c r="N10" s="151"/>
      <c r="O10" s="151"/>
      <c r="P10" s="146"/>
      <c r="Q10" s="147"/>
      <c r="R10" s="148"/>
      <c r="S10" s="148"/>
      <c r="T10" s="148"/>
    </row>
    <row r="11" spans="1:36" ht="15.75" thickBot="1" x14ac:dyDescent="0.25">
      <c r="A11" s="230"/>
      <c r="B11" s="230"/>
      <c r="C11" s="257" t="s">
        <v>264</v>
      </c>
      <c r="D11" s="257"/>
      <c r="E11" s="257"/>
      <c r="F11" s="257"/>
      <c r="G11" s="146"/>
      <c r="H11" s="147"/>
      <c r="I11" s="147"/>
      <c r="J11" s="147"/>
      <c r="K11" s="148"/>
      <c r="L11" s="149"/>
      <c r="M11" s="150"/>
      <c r="N11" s="151"/>
      <c r="O11" s="151"/>
      <c r="P11" s="146"/>
      <c r="Q11" s="147"/>
      <c r="R11" s="148"/>
      <c r="S11" s="148"/>
      <c r="T11" s="148"/>
    </row>
    <row r="12" spans="1:36" s="11" customFormat="1" ht="17.25" thickTop="1" thickBot="1" x14ac:dyDescent="0.3">
      <c r="A12" s="270" t="s">
        <v>59</v>
      </c>
      <c r="B12" s="271"/>
      <c r="C12" s="271"/>
      <c r="D12" s="271"/>
      <c r="E12" s="271"/>
      <c r="F12" s="271"/>
      <c r="G12" s="302">
        <f t="shared" ref="G12:H12" si="5">SUM(G13,G19,G22,G23)</f>
        <v>0</v>
      </c>
      <c r="H12" s="303">
        <f t="shared" si="5"/>
        <v>0</v>
      </c>
      <c r="I12" s="303">
        <f>SUM(I13,I19,I22,I23)</f>
        <v>0</v>
      </c>
      <c r="J12" s="303">
        <f t="shared" ref="J12:T12" si="6">SUM(J13,J19,J22,J23)</f>
        <v>0</v>
      </c>
      <c r="K12" s="304">
        <f t="shared" si="6"/>
        <v>0</v>
      </c>
      <c r="L12" s="476">
        <f t="shared" si="6"/>
        <v>0</v>
      </c>
      <c r="M12" s="306">
        <f t="shared" si="6"/>
        <v>0</v>
      </c>
      <c r="N12" s="306">
        <f t="shared" si="6"/>
        <v>0</v>
      </c>
      <c r="O12" s="307">
        <f t="shared" si="6"/>
        <v>0</v>
      </c>
      <c r="P12" s="302">
        <f t="shared" si="6"/>
        <v>0</v>
      </c>
      <c r="Q12" s="303">
        <f t="shared" si="6"/>
        <v>0</v>
      </c>
      <c r="R12" s="304">
        <f t="shared" si="6"/>
        <v>0</v>
      </c>
      <c r="S12" s="304">
        <f t="shared" si="6"/>
        <v>0</v>
      </c>
      <c r="T12" s="304">
        <f t="shared" si="6"/>
        <v>0</v>
      </c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</row>
    <row r="13" spans="1:36" ht="16.5" thickTop="1" x14ac:dyDescent="0.25">
      <c r="A13" s="237"/>
      <c r="B13" s="265" t="s">
        <v>60</v>
      </c>
      <c r="C13" s="266"/>
      <c r="D13" s="266"/>
      <c r="E13" s="266"/>
      <c r="F13" s="266"/>
      <c r="G13" s="485">
        <f t="shared" ref="G13:H13" si="7">SUM(G14:G18)</f>
        <v>0</v>
      </c>
      <c r="H13" s="486">
        <f t="shared" si="7"/>
        <v>0</v>
      </c>
      <c r="I13" s="486">
        <f>SUM(I14:I18)</f>
        <v>0</v>
      </c>
      <c r="J13" s="486">
        <f t="shared" ref="J13:T13" si="8">SUM(J14:J18)</f>
        <v>0</v>
      </c>
      <c r="K13" s="487">
        <f t="shared" si="8"/>
        <v>0</v>
      </c>
      <c r="L13" s="488">
        <f t="shared" si="8"/>
        <v>0</v>
      </c>
      <c r="M13" s="489">
        <f t="shared" si="8"/>
        <v>0</v>
      </c>
      <c r="N13" s="489">
        <f t="shared" si="8"/>
        <v>0</v>
      </c>
      <c r="O13" s="490">
        <f t="shared" si="8"/>
        <v>0</v>
      </c>
      <c r="P13" s="485">
        <f t="shared" si="8"/>
        <v>0</v>
      </c>
      <c r="Q13" s="486">
        <f t="shared" si="8"/>
        <v>0</v>
      </c>
      <c r="R13" s="487">
        <f t="shared" si="8"/>
        <v>0</v>
      </c>
      <c r="S13" s="487">
        <f t="shared" si="8"/>
        <v>0</v>
      </c>
      <c r="T13" s="487">
        <f t="shared" si="8"/>
        <v>0</v>
      </c>
    </row>
    <row r="14" spans="1:36" x14ac:dyDescent="0.2">
      <c r="A14" s="237"/>
      <c r="B14" s="237"/>
      <c r="C14" s="269" t="s">
        <v>265</v>
      </c>
      <c r="D14" s="269"/>
      <c r="E14" s="269"/>
      <c r="F14" s="269"/>
      <c r="G14" s="22"/>
      <c r="H14" s="23"/>
      <c r="I14" s="23"/>
      <c r="J14" s="23"/>
      <c r="K14" s="24"/>
      <c r="L14" s="152"/>
      <c r="M14" s="26"/>
      <c r="N14" s="27"/>
      <c r="O14" s="27"/>
      <c r="P14" s="22"/>
      <c r="Q14" s="23"/>
      <c r="R14" s="24"/>
      <c r="S14" s="24"/>
      <c r="T14" s="24"/>
    </row>
    <row r="15" spans="1:36" x14ac:dyDescent="0.2">
      <c r="A15" s="237"/>
      <c r="B15" s="237"/>
      <c r="C15" s="518" t="s">
        <v>62</v>
      </c>
      <c r="D15" s="518"/>
      <c r="E15" s="518"/>
      <c r="F15" s="518"/>
      <c r="G15" s="146"/>
      <c r="H15" s="147"/>
      <c r="I15" s="147"/>
      <c r="J15" s="147"/>
      <c r="K15" s="148"/>
      <c r="L15" s="149"/>
      <c r="M15" s="150"/>
      <c r="N15" s="151"/>
      <c r="O15" s="151"/>
      <c r="P15" s="146"/>
      <c r="Q15" s="147"/>
      <c r="R15" s="148"/>
      <c r="S15" s="148"/>
      <c r="T15" s="148"/>
    </row>
    <row r="16" spans="1:36" x14ac:dyDescent="0.2">
      <c r="A16" s="237"/>
      <c r="B16" s="237"/>
      <c r="C16" s="518" t="s">
        <v>63</v>
      </c>
      <c r="D16" s="518"/>
      <c r="E16" s="518"/>
      <c r="F16" s="518"/>
      <c r="G16" s="146"/>
      <c r="H16" s="147"/>
      <c r="I16" s="147"/>
      <c r="J16" s="147"/>
      <c r="K16" s="148"/>
      <c r="L16" s="149"/>
      <c r="M16" s="150"/>
      <c r="N16" s="151"/>
      <c r="O16" s="151"/>
      <c r="P16" s="146"/>
      <c r="Q16" s="147"/>
      <c r="R16" s="148"/>
      <c r="S16" s="148"/>
      <c r="T16" s="148"/>
    </row>
    <row r="17" spans="1:36" x14ac:dyDescent="0.2">
      <c r="A17" s="237"/>
      <c r="B17" s="237"/>
      <c r="C17" s="518" t="s">
        <v>64</v>
      </c>
      <c r="D17" s="518"/>
      <c r="E17" s="518"/>
      <c r="F17" s="518"/>
      <c r="G17" s="146"/>
      <c r="H17" s="147"/>
      <c r="I17" s="147"/>
      <c r="J17" s="147"/>
      <c r="K17" s="148"/>
      <c r="L17" s="149"/>
      <c r="M17" s="150"/>
      <c r="N17" s="151"/>
      <c r="O17" s="151"/>
      <c r="P17" s="146"/>
      <c r="Q17" s="147"/>
      <c r="R17" s="148"/>
      <c r="S17" s="148"/>
      <c r="T17" s="148"/>
    </row>
    <row r="18" spans="1:36" x14ac:dyDescent="0.2">
      <c r="A18" s="237"/>
      <c r="B18" s="237"/>
      <c r="C18" s="518" t="s">
        <v>266</v>
      </c>
      <c r="D18" s="518"/>
      <c r="E18" s="518"/>
      <c r="F18" s="518"/>
      <c r="G18" s="146"/>
      <c r="H18" s="147"/>
      <c r="I18" s="147"/>
      <c r="J18" s="147"/>
      <c r="K18" s="148"/>
      <c r="L18" s="149"/>
      <c r="M18" s="150"/>
      <c r="N18" s="151"/>
      <c r="O18" s="151"/>
      <c r="P18" s="146"/>
      <c r="Q18" s="147"/>
      <c r="R18" s="148"/>
      <c r="S18" s="148"/>
      <c r="T18" s="148"/>
    </row>
    <row r="19" spans="1:36" ht="15.75" x14ac:dyDescent="0.25">
      <c r="A19" s="237"/>
      <c r="B19" s="249" t="s">
        <v>267</v>
      </c>
      <c r="C19" s="491"/>
      <c r="D19" s="491"/>
      <c r="E19" s="491"/>
      <c r="F19" s="491"/>
      <c r="G19" s="492">
        <f t="shared" ref="G19:H19" si="9">SUM(G20:G21)</f>
        <v>0</v>
      </c>
      <c r="H19" s="493">
        <f t="shared" si="9"/>
        <v>0</v>
      </c>
      <c r="I19" s="493">
        <f>SUM(I20:I21)</f>
        <v>0</v>
      </c>
      <c r="J19" s="493">
        <f t="shared" ref="J19:T19" si="10">SUM(J20:J21)</f>
        <v>0</v>
      </c>
      <c r="K19" s="494">
        <f t="shared" si="10"/>
        <v>0</v>
      </c>
      <c r="L19" s="495">
        <f t="shared" si="10"/>
        <v>0</v>
      </c>
      <c r="M19" s="496">
        <f t="shared" si="10"/>
        <v>0</v>
      </c>
      <c r="N19" s="496">
        <f t="shared" si="10"/>
        <v>0</v>
      </c>
      <c r="O19" s="497">
        <f t="shared" si="10"/>
        <v>0</v>
      </c>
      <c r="P19" s="492">
        <f t="shared" si="10"/>
        <v>0</v>
      </c>
      <c r="Q19" s="493">
        <f t="shared" si="10"/>
        <v>0</v>
      </c>
      <c r="R19" s="494">
        <f t="shared" si="10"/>
        <v>0</v>
      </c>
      <c r="S19" s="494">
        <f t="shared" si="10"/>
        <v>0</v>
      </c>
      <c r="T19" s="494">
        <f t="shared" si="10"/>
        <v>0</v>
      </c>
    </row>
    <row r="20" spans="1:36" x14ac:dyDescent="0.2">
      <c r="A20" s="237"/>
      <c r="B20" s="237"/>
      <c r="C20" s="257" t="s">
        <v>268</v>
      </c>
      <c r="D20" s="257"/>
      <c r="E20" s="257"/>
      <c r="F20" s="257"/>
      <c r="G20" s="153"/>
      <c r="H20" s="154"/>
      <c r="I20" s="154"/>
      <c r="J20" s="154"/>
      <c r="K20" s="155"/>
      <c r="L20" s="156"/>
      <c r="M20" s="157"/>
      <c r="N20" s="158"/>
      <c r="O20" s="158"/>
      <c r="P20" s="153"/>
      <c r="Q20" s="154"/>
      <c r="R20" s="155"/>
      <c r="S20" s="155"/>
      <c r="T20" s="155"/>
    </row>
    <row r="21" spans="1:36" x14ac:dyDescent="0.2">
      <c r="A21" s="237"/>
      <c r="B21" s="237"/>
      <c r="C21" s="257" t="s">
        <v>269</v>
      </c>
      <c r="D21" s="491"/>
      <c r="E21" s="491"/>
      <c r="F21" s="491"/>
      <c r="G21" s="159"/>
      <c r="H21" s="160"/>
      <c r="I21" s="160"/>
      <c r="J21" s="160"/>
      <c r="K21" s="161"/>
      <c r="L21" s="162"/>
      <c r="M21" s="163"/>
      <c r="N21" s="164"/>
      <c r="O21" s="164"/>
      <c r="P21" s="159"/>
      <c r="Q21" s="160"/>
      <c r="R21" s="161"/>
      <c r="S21" s="161"/>
      <c r="T21" s="161"/>
    </row>
    <row r="22" spans="1:36" ht="15.75" x14ac:dyDescent="0.25">
      <c r="A22" s="237"/>
      <c r="B22" s="249" t="s">
        <v>270</v>
      </c>
      <c r="C22" s="491"/>
      <c r="D22" s="491"/>
      <c r="E22" s="491"/>
      <c r="F22" s="491"/>
      <c r="G22" s="159"/>
      <c r="H22" s="160"/>
      <c r="I22" s="160"/>
      <c r="J22" s="160"/>
      <c r="K22" s="161"/>
      <c r="L22" s="162"/>
      <c r="M22" s="163"/>
      <c r="N22" s="164"/>
      <c r="O22" s="164"/>
      <c r="P22" s="159"/>
      <c r="Q22" s="160"/>
      <c r="R22" s="161"/>
      <c r="S22" s="161"/>
      <c r="T22" s="161"/>
    </row>
    <row r="23" spans="1:36" ht="16.5" thickBot="1" x14ac:dyDescent="0.3">
      <c r="A23" s="237"/>
      <c r="B23" s="231" t="s">
        <v>271</v>
      </c>
      <c r="C23" s="498"/>
      <c r="D23" s="498"/>
      <c r="E23" s="498"/>
      <c r="F23" s="498"/>
      <c r="G23" s="165"/>
      <c r="H23" s="166"/>
      <c r="I23" s="166"/>
      <c r="J23" s="166"/>
      <c r="K23" s="167"/>
      <c r="L23" s="168"/>
      <c r="M23" s="169"/>
      <c r="N23" s="170"/>
      <c r="O23" s="170"/>
      <c r="P23" s="165"/>
      <c r="Q23" s="166"/>
      <c r="R23" s="167"/>
      <c r="S23" s="167"/>
      <c r="T23" s="167"/>
    </row>
    <row r="24" spans="1:36" s="11" customFormat="1" ht="17.25" thickTop="1" thickBot="1" x14ac:dyDescent="0.3">
      <c r="A24" s="308"/>
      <c r="B24" s="308"/>
      <c r="C24" s="308"/>
      <c r="D24" s="676" t="s">
        <v>272</v>
      </c>
      <c r="E24" s="308"/>
      <c r="F24" s="308"/>
      <c r="G24" s="710">
        <f t="shared" ref="G24:T24" si="11">G5+G12</f>
        <v>0</v>
      </c>
      <c r="H24" s="714">
        <f t="shared" si="11"/>
        <v>0</v>
      </c>
      <c r="I24" s="714">
        <f t="shared" si="11"/>
        <v>0</v>
      </c>
      <c r="J24" s="714">
        <f t="shared" si="11"/>
        <v>0</v>
      </c>
      <c r="K24" s="715">
        <f t="shared" si="11"/>
        <v>0</v>
      </c>
      <c r="L24" s="716">
        <f t="shared" si="11"/>
        <v>0</v>
      </c>
      <c r="M24" s="717">
        <f t="shared" si="11"/>
        <v>0</v>
      </c>
      <c r="N24" s="717">
        <f t="shared" si="11"/>
        <v>0</v>
      </c>
      <c r="O24" s="718">
        <f t="shared" si="11"/>
        <v>0</v>
      </c>
      <c r="P24" s="719">
        <f t="shared" si="11"/>
        <v>0</v>
      </c>
      <c r="Q24" s="714">
        <f t="shared" si="11"/>
        <v>0</v>
      </c>
      <c r="R24" s="715">
        <f t="shared" si="11"/>
        <v>0</v>
      </c>
      <c r="S24" s="715">
        <f t="shared" si="11"/>
        <v>0</v>
      </c>
      <c r="T24" s="677">
        <f t="shared" si="11"/>
        <v>0</v>
      </c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</row>
    <row r="25" spans="1:36" ht="13.5" customHeight="1" thickTop="1" x14ac:dyDescent="0.2">
      <c r="A25" s="237"/>
      <c r="B25" s="237"/>
      <c r="C25" s="237"/>
      <c r="D25" s="237"/>
      <c r="E25" s="237"/>
      <c r="F25" s="237"/>
      <c r="G25" s="711" t="s">
        <v>13</v>
      </c>
      <c r="H25" s="681"/>
      <c r="I25" s="681"/>
      <c r="J25" s="681"/>
      <c r="K25" s="679"/>
      <c r="L25" s="681" t="s">
        <v>14</v>
      </c>
      <c r="M25" s="681"/>
      <c r="N25" s="680"/>
      <c r="O25" s="712"/>
      <c r="P25" s="681" t="s">
        <v>15</v>
      </c>
      <c r="Q25" s="681"/>
      <c r="R25" s="681"/>
      <c r="S25" s="681"/>
      <c r="T25" s="712"/>
    </row>
    <row r="26" spans="1:36" ht="15.75" x14ac:dyDescent="0.25">
      <c r="A26" s="237"/>
      <c r="B26" s="329"/>
      <c r="C26" s="329"/>
      <c r="D26" s="237"/>
      <c r="E26" s="246"/>
      <c r="F26" s="613" t="s">
        <v>16</v>
      </c>
      <c r="G26" s="702" t="str">
        <f t="shared" ref="G26:R26" si="12">IF(G$3="","",G$3)</f>
        <v/>
      </c>
      <c r="H26" s="678" t="str">
        <f t="shared" si="12"/>
        <v/>
      </c>
      <c r="I26" s="678" t="str">
        <f>IF(I$3="","",I$3)</f>
        <v/>
      </c>
      <c r="J26" s="678" t="str">
        <f t="shared" si="12"/>
        <v/>
      </c>
      <c r="K26" s="679" t="str">
        <f t="shared" si="12"/>
        <v/>
      </c>
      <c r="L26" s="702" t="str">
        <f t="shared" si="12"/>
        <v/>
      </c>
      <c r="M26" s="678" t="str">
        <f t="shared" si="12"/>
        <v/>
      </c>
      <c r="N26" s="725" t="str">
        <f t="shared" si="12"/>
        <v/>
      </c>
      <c r="O26" s="679" t="str">
        <f t="shared" si="12"/>
        <v/>
      </c>
      <c r="P26" s="702" t="str">
        <f t="shared" si="12"/>
        <v/>
      </c>
      <c r="Q26" s="678" t="str">
        <f t="shared" si="12"/>
        <v/>
      </c>
      <c r="R26" s="679" t="str">
        <f t="shared" si="12"/>
        <v/>
      </c>
      <c r="S26" s="679" t="str">
        <f t="shared" ref="S26:T26" si="13">IF(R26="","",R26+1)</f>
        <v/>
      </c>
      <c r="T26" s="599" t="str">
        <f t="shared" si="13"/>
        <v/>
      </c>
    </row>
    <row r="27" spans="1:36" ht="138.75" customHeight="1" thickBot="1" x14ac:dyDescent="0.25">
      <c r="A27" s="330"/>
      <c r="B27" s="330"/>
      <c r="C27" s="330"/>
      <c r="D27" s="240" t="s">
        <v>306</v>
      </c>
      <c r="E27" s="240"/>
      <c r="F27" s="240"/>
      <c r="G27" s="603" t="s">
        <v>302</v>
      </c>
      <c r="H27" s="594" t="s">
        <v>303</v>
      </c>
      <c r="I27" s="594" t="s">
        <v>304</v>
      </c>
      <c r="J27" s="594" t="s">
        <v>305</v>
      </c>
      <c r="K27" s="595" t="s">
        <v>17</v>
      </c>
      <c r="L27" s="604" t="s">
        <v>18</v>
      </c>
      <c r="M27" s="605" t="s">
        <v>19</v>
      </c>
      <c r="N27" s="605" t="s">
        <v>252</v>
      </c>
      <c r="O27" s="606" t="s">
        <v>21</v>
      </c>
      <c r="P27" s="604" t="s">
        <v>22</v>
      </c>
      <c r="Q27" s="605" t="s">
        <v>23</v>
      </c>
      <c r="R27" s="607" t="s">
        <v>24</v>
      </c>
      <c r="S27" s="607" t="s">
        <v>25</v>
      </c>
      <c r="T27" s="607" t="s">
        <v>26</v>
      </c>
    </row>
    <row r="28" spans="1:36" ht="17.25" thickTop="1" thickBot="1" x14ac:dyDescent="0.3">
      <c r="A28" s="270" t="s">
        <v>273</v>
      </c>
      <c r="B28" s="271"/>
      <c r="C28" s="271"/>
      <c r="D28" s="271"/>
      <c r="E28" s="271"/>
      <c r="F28" s="271"/>
      <c r="G28" s="171"/>
      <c r="H28" s="172"/>
      <c r="I28" s="172"/>
      <c r="J28" s="172"/>
      <c r="K28" s="173"/>
      <c r="L28" s="174"/>
      <c r="M28" s="175"/>
      <c r="N28" s="175"/>
      <c r="O28" s="175"/>
      <c r="P28" s="171"/>
      <c r="Q28" s="172"/>
      <c r="R28" s="173"/>
      <c r="S28" s="173"/>
      <c r="T28" s="173"/>
    </row>
    <row r="29" spans="1:36" ht="17.25" thickTop="1" thickBot="1" x14ac:dyDescent="0.3">
      <c r="A29" s="267"/>
      <c r="B29" s="279" t="s">
        <v>274</v>
      </c>
      <c r="C29" s="281"/>
      <c r="D29" s="281"/>
      <c r="E29" s="281"/>
      <c r="F29" s="281"/>
      <c r="G29" s="22"/>
      <c r="H29" s="23"/>
      <c r="I29" s="23"/>
      <c r="J29" s="23"/>
      <c r="K29" s="24"/>
      <c r="L29" s="176"/>
      <c r="M29" s="27"/>
      <c r="N29" s="27"/>
      <c r="O29" s="27"/>
      <c r="P29" s="22"/>
      <c r="Q29" s="23"/>
      <c r="R29" s="24"/>
      <c r="S29" s="24"/>
      <c r="T29" s="24"/>
    </row>
    <row r="30" spans="1:36" ht="17.25" thickTop="1" thickBot="1" x14ac:dyDescent="0.3">
      <c r="A30" s="270" t="s">
        <v>96</v>
      </c>
      <c r="B30" s="271"/>
      <c r="C30" s="271"/>
      <c r="D30" s="271"/>
      <c r="E30" s="271"/>
      <c r="F30" s="271"/>
      <c r="G30" s="302">
        <f t="shared" ref="G30:H30" si="14">SUM(G31,G33)</f>
        <v>0</v>
      </c>
      <c r="H30" s="303">
        <f t="shared" si="14"/>
        <v>0</v>
      </c>
      <c r="I30" s="303">
        <f>SUM(I31,I33)</f>
        <v>0</v>
      </c>
      <c r="J30" s="303">
        <f t="shared" ref="J30:T30" si="15">SUM(J31,J33)</f>
        <v>0</v>
      </c>
      <c r="K30" s="304">
        <f t="shared" si="15"/>
        <v>0</v>
      </c>
      <c r="L30" s="477">
        <f t="shared" si="15"/>
        <v>0</v>
      </c>
      <c r="M30" s="307">
        <f t="shared" si="15"/>
        <v>0</v>
      </c>
      <c r="N30" s="307">
        <f t="shared" si="15"/>
        <v>0</v>
      </c>
      <c r="O30" s="307">
        <f t="shared" si="15"/>
        <v>0</v>
      </c>
      <c r="P30" s="302">
        <f t="shared" si="15"/>
        <v>0</v>
      </c>
      <c r="Q30" s="303">
        <f t="shared" si="15"/>
        <v>0</v>
      </c>
      <c r="R30" s="304">
        <f t="shared" si="15"/>
        <v>0</v>
      </c>
      <c r="S30" s="304">
        <f t="shared" si="15"/>
        <v>0</v>
      </c>
      <c r="T30" s="304">
        <f t="shared" si="15"/>
        <v>0</v>
      </c>
    </row>
    <row r="31" spans="1:36" ht="16.5" thickTop="1" x14ac:dyDescent="0.25">
      <c r="A31" s="237"/>
      <c r="B31" s="249" t="s">
        <v>275</v>
      </c>
      <c r="C31" s="257"/>
      <c r="D31" s="257"/>
      <c r="E31" s="257"/>
      <c r="F31" s="257"/>
      <c r="G31" s="153"/>
      <c r="H31" s="154"/>
      <c r="I31" s="154"/>
      <c r="J31" s="154"/>
      <c r="K31" s="155"/>
      <c r="L31" s="177"/>
      <c r="M31" s="158"/>
      <c r="N31" s="158"/>
      <c r="O31" s="158"/>
      <c r="P31" s="153"/>
      <c r="Q31" s="154"/>
      <c r="R31" s="155"/>
      <c r="S31" s="155"/>
      <c r="T31" s="155"/>
    </row>
    <row r="32" spans="1:36" x14ac:dyDescent="0.2">
      <c r="A32" s="237"/>
      <c r="B32" s="230"/>
      <c r="C32" s="499" t="s">
        <v>276</v>
      </c>
      <c r="D32" s="499"/>
      <c r="E32" s="499"/>
      <c r="F32" s="499"/>
      <c r="G32" s="178"/>
      <c r="H32" s="179"/>
      <c r="I32" s="179"/>
      <c r="J32" s="179"/>
      <c r="K32" s="180"/>
      <c r="L32" s="181"/>
      <c r="M32" s="182"/>
      <c r="N32" s="182"/>
      <c r="O32" s="182"/>
      <c r="P32" s="178"/>
      <c r="Q32" s="179"/>
      <c r="R32" s="180"/>
      <c r="S32" s="180"/>
      <c r="T32" s="180"/>
    </row>
    <row r="33" spans="1:36" ht="15.75" x14ac:dyDescent="0.25">
      <c r="A33" s="237"/>
      <c r="B33" s="249" t="s">
        <v>277</v>
      </c>
      <c r="C33" s="257"/>
      <c r="D33" s="257"/>
      <c r="E33" s="257"/>
      <c r="F33" s="257"/>
      <c r="G33" s="258">
        <f t="shared" ref="G33:H33" si="16">SUM(G34:G35,G37:G39)</f>
        <v>0</v>
      </c>
      <c r="H33" s="259">
        <f t="shared" si="16"/>
        <v>0</v>
      </c>
      <c r="I33" s="259">
        <f>SUM(I34:I35,I37:I39)</f>
        <v>0</v>
      </c>
      <c r="J33" s="259">
        <f t="shared" ref="J33:T33" si="17">SUM(J34:J35,J37:J39)</f>
        <v>0</v>
      </c>
      <c r="K33" s="260">
        <f t="shared" si="17"/>
        <v>0</v>
      </c>
      <c r="L33" s="501">
        <f t="shared" si="17"/>
        <v>0</v>
      </c>
      <c r="M33" s="263">
        <f t="shared" si="17"/>
        <v>0</v>
      </c>
      <c r="N33" s="263">
        <f t="shared" si="17"/>
        <v>0</v>
      </c>
      <c r="O33" s="263">
        <f t="shared" si="17"/>
        <v>0</v>
      </c>
      <c r="P33" s="258">
        <f t="shared" si="17"/>
        <v>0</v>
      </c>
      <c r="Q33" s="259">
        <f t="shared" si="17"/>
        <v>0</v>
      </c>
      <c r="R33" s="260">
        <f t="shared" si="17"/>
        <v>0</v>
      </c>
      <c r="S33" s="260">
        <f t="shared" si="17"/>
        <v>0</v>
      </c>
      <c r="T33" s="260">
        <f t="shared" si="17"/>
        <v>0</v>
      </c>
    </row>
    <row r="34" spans="1:36" x14ac:dyDescent="0.2">
      <c r="A34" s="237"/>
      <c r="B34" s="237"/>
      <c r="C34" s="499" t="s">
        <v>278</v>
      </c>
      <c r="D34" s="499"/>
      <c r="E34" s="499"/>
      <c r="F34" s="499"/>
      <c r="G34" s="178"/>
      <c r="H34" s="179"/>
      <c r="I34" s="179"/>
      <c r="J34" s="179"/>
      <c r="K34" s="180"/>
      <c r="L34" s="181"/>
      <c r="M34" s="182"/>
      <c r="N34" s="182"/>
      <c r="O34" s="182"/>
      <c r="P34" s="178"/>
      <c r="Q34" s="179"/>
      <c r="R34" s="180"/>
      <c r="S34" s="180"/>
      <c r="T34" s="180"/>
    </row>
    <row r="35" spans="1:36" x14ac:dyDescent="0.2">
      <c r="A35" s="237"/>
      <c r="B35" s="237"/>
      <c r="C35" s="500" t="s">
        <v>279</v>
      </c>
      <c r="D35" s="500"/>
      <c r="E35" s="500"/>
      <c r="F35" s="500"/>
      <c r="G35" s="178"/>
      <c r="H35" s="179"/>
      <c r="I35" s="179"/>
      <c r="J35" s="179"/>
      <c r="K35" s="180"/>
      <c r="L35" s="181"/>
      <c r="M35" s="182"/>
      <c r="N35" s="182"/>
      <c r="O35" s="182"/>
      <c r="P35" s="178"/>
      <c r="Q35" s="179"/>
      <c r="R35" s="180"/>
      <c r="S35" s="180"/>
      <c r="T35" s="180"/>
    </row>
    <row r="36" spans="1:36" x14ac:dyDescent="0.2">
      <c r="A36" s="237"/>
      <c r="B36" s="237"/>
      <c r="C36" s="237"/>
      <c r="D36" s="519" t="s">
        <v>280</v>
      </c>
      <c r="E36" s="519"/>
      <c r="F36" s="519"/>
      <c r="G36" s="178"/>
      <c r="H36" s="179"/>
      <c r="I36" s="179"/>
      <c r="J36" s="179"/>
      <c r="K36" s="180"/>
      <c r="L36" s="181"/>
      <c r="M36" s="182"/>
      <c r="N36" s="182"/>
      <c r="O36" s="182"/>
      <c r="P36" s="178"/>
      <c r="Q36" s="179"/>
      <c r="R36" s="180"/>
      <c r="S36" s="180"/>
      <c r="T36" s="180"/>
    </row>
    <row r="37" spans="1:36" x14ac:dyDescent="0.2">
      <c r="A37" s="237"/>
      <c r="B37" s="237"/>
      <c r="C37" s="499" t="s">
        <v>281</v>
      </c>
      <c r="D37" s="499"/>
      <c r="E37" s="499"/>
      <c r="F37" s="499"/>
      <c r="G37" s="178"/>
      <c r="H37" s="179"/>
      <c r="I37" s="179"/>
      <c r="J37" s="179"/>
      <c r="K37" s="180"/>
      <c r="L37" s="181"/>
      <c r="M37" s="182"/>
      <c r="N37" s="182"/>
      <c r="O37" s="182"/>
      <c r="P37" s="178"/>
      <c r="Q37" s="179"/>
      <c r="R37" s="180"/>
      <c r="S37" s="180"/>
      <c r="T37" s="180"/>
    </row>
    <row r="38" spans="1:36" x14ac:dyDescent="0.2">
      <c r="A38" s="237"/>
      <c r="B38" s="237"/>
      <c r="C38" s="499" t="s">
        <v>282</v>
      </c>
      <c r="D38" s="499"/>
      <c r="E38" s="499"/>
      <c r="F38" s="499"/>
      <c r="G38" s="178"/>
      <c r="H38" s="179"/>
      <c r="I38" s="179"/>
      <c r="J38" s="179"/>
      <c r="K38" s="180"/>
      <c r="L38" s="181"/>
      <c r="M38" s="182"/>
      <c r="N38" s="182"/>
      <c r="O38" s="182"/>
      <c r="P38" s="178"/>
      <c r="Q38" s="179"/>
      <c r="R38" s="180"/>
      <c r="S38" s="180"/>
      <c r="T38" s="180"/>
    </row>
    <row r="39" spans="1:36" ht="15.75" thickBot="1" x14ac:dyDescent="0.25">
      <c r="A39" s="237"/>
      <c r="B39" s="237"/>
      <c r="C39" s="499" t="s">
        <v>283</v>
      </c>
      <c r="D39" s="499"/>
      <c r="E39" s="499"/>
      <c r="F39" s="499"/>
      <c r="G39" s="178"/>
      <c r="H39" s="179"/>
      <c r="I39" s="179"/>
      <c r="J39" s="179"/>
      <c r="K39" s="180"/>
      <c r="L39" s="181"/>
      <c r="M39" s="182"/>
      <c r="N39" s="182"/>
      <c r="O39" s="182"/>
      <c r="P39" s="178"/>
      <c r="Q39" s="179"/>
      <c r="R39" s="180"/>
      <c r="S39" s="180"/>
      <c r="T39" s="180"/>
    </row>
    <row r="40" spans="1:36" ht="17.25" thickTop="1" thickBot="1" x14ac:dyDescent="0.3">
      <c r="A40" s="271" t="s">
        <v>284</v>
      </c>
      <c r="B40" s="271"/>
      <c r="C40" s="271"/>
      <c r="D40" s="271"/>
      <c r="E40" s="271"/>
      <c r="F40" s="271"/>
      <c r="G40" s="171"/>
      <c r="H40" s="172"/>
      <c r="I40" s="172"/>
      <c r="J40" s="172"/>
      <c r="K40" s="173"/>
      <c r="L40" s="174"/>
      <c r="M40" s="175"/>
      <c r="N40" s="175"/>
      <c r="O40" s="175"/>
      <c r="P40" s="171"/>
      <c r="Q40" s="172"/>
      <c r="R40" s="173"/>
      <c r="S40" s="173"/>
      <c r="T40" s="173"/>
    </row>
    <row r="41" spans="1:36" ht="16.5" thickTop="1" thickBot="1" x14ac:dyDescent="0.25">
      <c r="A41" s="237"/>
      <c r="B41" s="237"/>
      <c r="C41" s="500" t="s">
        <v>285</v>
      </c>
      <c r="D41" s="500"/>
      <c r="E41" s="500"/>
      <c r="F41" s="500"/>
      <c r="G41" s="44"/>
      <c r="H41" s="183"/>
      <c r="I41" s="183"/>
      <c r="J41" s="183"/>
      <c r="K41" s="184"/>
      <c r="L41" s="185"/>
      <c r="M41" s="186"/>
      <c r="N41" s="186"/>
      <c r="O41" s="186"/>
      <c r="P41" s="44"/>
      <c r="Q41" s="183"/>
      <c r="R41" s="184"/>
      <c r="S41" s="184"/>
      <c r="T41" s="184"/>
    </row>
    <row r="42" spans="1:36" ht="17.25" thickTop="1" thickBot="1" x14ac:dyDescent="0.3">
      <c r="A42" s="308"/>
      <c r="B42" s="308"/>
      <c r="C42" s="308"/>
      <c r="D42" s="676" t="s">
        <v>286</v>
      </c>
      <c r="E42" s="308"/>
      <c r="F42" s="308"/>
      <c r="G42" s="719">
        <f t="shared" ref="G42:H42" si="18">SUM(G28,G30,G40)</f>
        <v>0</v>
      </c>
      <c r="H42" s="714">
        <f t="shared" si="18"/>
        <v>0</v>
      </c>
      <c r="I42" s="714">
        <f>SUM(I28,I30,I40)</f>
        <v>0</v>
      </c>
      <c r="J42" s="714">
        <f t="shared" ref="J42:T42" si="19">SUM(J28,J30,J40)</f>
        <v>0</v>
      </c>
      <c r="K42" s="715">
        <f t="shared" si="19"/>
        <v>0</v>
      </c>
      <c r="L42" s="720">
        <f t="shared" si="19"/>
        <v>0</v>
      </c>
      <c r="M42" s="718">
        <f t="shared" si="19"/>
        <v>0</v>
      </c>
      <c r="N42" s="718">
        <f t="shared" si="19"/>
        <v>0</v>
      </c>
      <c r="O42" s="726">
        <f t="shared" si="19"/>
        <v>0</v>
      </c>
      <c r="P42" s="719">
        <f t="shared" si="19"/>
        <v>0</v>
      </c>
      <c r="Q42" s="714">
        <f t="shared" si="19"/>
        <v>0</v>
      </c>
      <c r="R42" s="715">
        <f t="shared" si="19"/>
        <v>0</v>
      </c>
      <c r="S42" s="728">
        <f t="shared" si="19"/>
        <v>0</v>
      </c>
      <c r="T42" s="715">
        <f t="shared" si="19"/>
        <v>0</v>
      </c>
    </row>
    <row r="43" spans="1:36" ht="13.5" customHeight="1" thickTop="1" x14ac:dyDescent="0.25">
      <c r="A43" s="237"/>
      <c r="B43" s="237"/>
      <c r="C43" s="237"/>
      <c r="D43" s="237"/>
      <c r="E43" s="237"/>
      <c r="F43" s="237"/>
      <c r="G43" s="721" t="s">
        <v>13</v>
      </c>
      <c r="H43" s="724"/>
      <c r="I43" s="680"/>
      <c r="J43" s="680"/>
      <c r="K43" s="712"/>
      <c r="L43" s="727" t="s">
        <v>14</v>
      </c>
      <c r="M43" s="680"/>
      <c r="N43" s="680"/>
      <c r="O43" s="712"/>
      <c r="P43" s="723" t="s">
        <v>15</v>
      </c>
      <c r="Q43" s="722"/>
      <c r="R43" s="722"/>
      <c r="S43" s="680"/>
      <c r="T43" s="712"/>
    </row>
    <row r="44" spans="1:36" ht="15.75" x14ac:dyDescent="0.25">
      <c r="A44" s="237"/>
      <c r="B44" s="246"/>
      <c r="C44" s="237"/>
      <c r="D44" s="237"/>
      <c r="E44" s="246"/>
      <c r="F44" s="613" t="s">
        <v>16</v>
      </c>
      <c r="G44" s="702" t="str">
        <f t="shared" ref="G44:R44" si="20">IF(G$3="","",G$3)</f>
        <v/>
      </c>
      <c r="H44" s="725" t="str">
        <f t="shared" si="20"/>
        <v/>
      </c>
      <c r="I44" s="725" t="str">
        <f>IF(I$3="","",I$3)</f>
        <v/>
      </c>
      <c r="J44" s="725" t="str">
        <f t="shared" si="20"/>
        <v/>
      </c>
      <c r="K44" s="713" t="str">
        <f t="shared" si="20"/>
        <v/>
      </c>
      <c r="L44" s="725" t="str">
        <f t="shared" si="20"/>
        <v/>
      </c>
      <c r="M44" s="725" t="str">
        <f t="shared" si="20"/>
        <v/>
      </c>
      <c r="N44" s="725" t="str">
        <f t="shared" si="20"/>
        <v/>
      </c>
      <c r="O44" s="679" t="str">
        <f t="shared" si="20"/>
        <v/>
      </c>
      <c r="P44" s="702" t="str">
        <f t="shared" si="20"/>
        <v/>
      </c>
      <c r="Q44" s="678" t="str">
        <f t="shared" si="20"/>
        <v/>
      </c>
      <c r="R44" s="713" t="str">
        <f t="shared" si="20"/>
        <v/>
      </c>
      <c r="S44" s="725" t="str">
        <f t="shared" ref="S44:T44" si="21">IF(R44="","",R44+1)</f>
        <v/>
      </c>
      <c r="T44" s="712" t="str">
        <f t="shared" si="21"/>
        <v/>
      </c>
    </row>
    <row r="45" spans="1:36" ht="135.75" customHeight="1" thickBot="1" x14ac:dyDescent="0.25">
      <c r="A45" s="332"/>
      <c r="B45" s="240"/>
      <c r="C45" s="240"/>
      <c r="D45" s="240" t="s">
        <v>125</v>
      </c>
      <c r="E45" s="240"/>
      <c r="F45" s="240"/>
      <c r="G45" s="603" t="s">
        <v>302</v>
      </c>
      <c r="H45" s="594" t="s">
        <v>303</v>
      </c>
      <c r="I45" s="594" t="s">
        <v>304</v>
      </c>
      <c r="J45" s="594" t="s">
        <v>305</v>
      </c>
      <c r="K45" s="595" t="s">
        <v>17</v>
      </c>
      <c r="L45" s="608" t="s">
        <v>18</v>
      </c>
      <c r="M45" s="609" t="s">
        <v>19</v>
      </c>
      <c r="N45" s="609" t="s">
        <v>252</v>
      </c>
      <c r="O45" s="610" t="s">
        <v>21</v>
      </c>
      <c r="P45" s="608" t="s">
        <v>22</v>
      </c>
      <c r="Q45" s="609" t="s">
        <v>23</v>
      </c>
      <c r="R45" s="611" t="s">
        <v>24</v>
      </c>
      <c r="S45" s="611" t="s">
        <v>25</v>
      </c>
      <c r="T45" s="611" t="s">
        <v>26</v>
      </c>
    </row>
    <row r="46" spans="1:36" ht="16.5" thickTop="1" x14ac:dyDescent="0.25">
      <c r="A46" s="428" t="s">
        <v>308</v>
      </c>
      <c r="B46" s="429"/>
      <c r="C46" s="429"/>
      <c r="D46" s="429"/>
      <c r="E46" s="429"/>
      <c r="F46" s="429"/>
      <c r="G46" s="422">
        <f t="shared" ref="G46:H46" si="22">SUM(G48:G50)</f>
        <v>0</v>
      </c>
      <c r="H46" s="423">
        <f t="shared" si="22"/>
        <v>0</v>
      </c>
      <c r="I46" s="423">
        <f>SUM(I48:I50)</f>
        <v>0</v>
      </c>
      <c r="J46" s="423">
        <f t="shared" ref="J46:T46" si="23">SUM(J48:J50)</f>
        <v>0</v>
      </c>
      <c r="K46" s="424">
        <f t="shared" si="23"/>
        <v>0</v>
      </c>
      <c r="L46" s="502">
        <f t="shared" si="23"/>
        <v>0</v>
      </c>
      <c r="M46" s="426">
        <f t="shared" si="23"/>
        <v>0</v>
      </c>
      <c r="N46" s="426">
        <f t="shared" si="23"/>
        <v>0</v>
      </c>
      <c r="O46" s="427">
        <f t="shared" si="23"/>
        <v>0</v>
      </c>
      <c r="P46" s="422">
        <f t="shared" si="23"/>
        <v>0</v>
      </c>
      <c r="Q46" s="423">
        <f t="shared" si="23"/>
        <v>0</v>
      </c>
      <c r="R46" s="424">
        <f t="shared" si="23"/>
        <v>0</v>
      </c>
      <c r="S46" s="424">
        <f t="shared" si="23"/>
        <v>0</v>
      </c>
      <c r="T46" s="424">
        <f t="shared" si="23"/>
        <v>0</v>
      </c>
    </row>
    <row r="47" spans="1:36" s="55" customFormat="1" ht="30.75" customHeight="1" x14ac:dyDescent="0.2">
      <c r="A47" s="419"/>
      <c r="B47" s="794" t="s">
        <v>328</v>
      </c>
      <c r="C47" s="794"/>
      <c r="D47" s="794"/>
      <c r="E47" s="794"/>
      <c r="F47" s="794"/>
      <c r="G47" s="187"/>
      <c r="H47" s="188"/>
      <c r="I47" s="188"/>
      <c r="J47" s="188"/>
      <c r="K47" s="189"/>
      <c r="L47" s="190"/>
      <c r="M47" s="191"/>
      <c r="N47" s="192"/>
      <c r="O47" s="192"/>
      <c r="P47" s="187"/>
      <c r="Q47" s="188"/>
      <c r="R47" s="189"/>
      <c r="S47" s="189"/>
      <c r="T47" s="189"/>
      <c r="U47" s="419"/>
      <c r="V47" s="419"/>
      <c r="W47" s="419"/>
      <c r="X47" s="419"/>
      <c r="Y47" s="419"/>
      <c r="Z47" s="419"/>
      <c r="AA47" s="419"/>
      <c r="AB47" s="419"/>
      <c r="AC47" s="419"/>
      <c r="AD47" s="419"/>
      <c r="AE47" s="419"/>
      <c r="AF47" s="419"/>
      <c r="AG47" s="419"/>
      <c r="AH47" s="419"/>
      <c r="AI47" s="419"/>
      <c r="AJ47" s="419"/>
    </row>
    <row r="48" spans="1:36" x14ac:dyDescent="0.2">
      <c r="A48" s="237"/>
      <c r="B48" s="519" t="s">
        <v>128</v>
      </c>
      <c r="C48" s="519"/>
      <c r="D48" s="519"/>
      <c r="E48" s="519"/>
      <c r="F48" s="519"/>
      <c r="G48" s="193"/>
      <c r="H48" s="194"/>
      <c r="I48" s="194"/>
      <c r="J48" s="194"/>
      <c r="K48" s="195"/>
      <c r="L48" s="196"/>
      <c r="M48" s="197"/>
      <c r="N48" s="198"/>
      <c r="O48" s="198"/>
      <c r="P48" s="193"/>
      <c r="Q48" s="194"/>
      <c r="R48" s="195"/>
      <c r="S48" s="195"/>
      <c r="T48" s="195"/>
    </row>
    <row r="49" spans="1:36" x14ac:dyDescent="0.2">
      <c r="A49" s="237"/>
      <c r="B49" s="520" t="s">
        <v>287</v>
      </c>
      <c r="C49" s="519"/>
      <c r="D49" s="519"/>
      <c r="E49" s="519"/>
      <c r="F49" s="519"/>
      <c r="G49" s="193"/>
      <c r="H49" s="194"/>
      <c r="I49" s="194"/>
      <c r="J49" s="194"/>
      <c r="K49" s="195"/>
      <c r="L49" s="196"/>
      <c r="M49" s="197"/>
      <c r="N49" s="198"/>
      <c r="O49" s="198"/>
      <c r="P49" s="193"/>
      <c r="Q49" s="194"/>
      <c r="R49" s="195"/>
      <c r="S49" s="195"/>
      <c r="T49" s="195"/>
    </row>
    <row r="50" spans="1:36" x14ac:dyDescent="0.2">
      <c r="A50" s="237"/>
      <c r="B50" s="519" t="s">
        <v>288</v>
      </c>
      <c r="C50" s="519"/>
      <c r="D50" s="519"/>
      <c r="E50" s="519"/>
      <c r="F50" s="519"/>
      <c r="G50" s="178"/>
      <c r="H50" s="179"/>
      <c r="I50" s="179"/>
      <c r="J50" s="179"/>
      <c r="K50" s="180"/>
      <c r="L50" s="199"/>
      <c r="M50" s="200"/>
      <c r="N50" s="182"/>
      <c r="O50" s="182"/>
      <c r="P50" s="178"/>
      <c r="Q50" s="179"/>
      <c r="R50" s="180"/>
      <c r="S50" s="180"/>
      <c r="T50" s="180"/>
    </row>
    <row r="51" spans="1:36" s="123" customFormat="1" x14ac:dyDescent="0.2">
      <c r="A51" s="420"/>
      <c r="B51" s="521"/>
      <c r="C51" s="521" t="s">
        <v>285</v>
      </c>
      <c r="D51" s="521"/>
      <c r="E51" s="521"/>
      <c r="F51" s="521"/>
      <c r="G51" s="201"/>
      <c r="H51" s="202"/>
      <c r="I51" s="202"/>
      <c r="J51" s="202"/>
      <c r="K51" s="203"/>
      <c r="L51" s="204"/>
      <c r="M51" s="205"/>
      <c r="N51" s="206"/>
      <c r="O51" s="206"/>
      <c r="P51" s="201"/>
      <c r="Q51" s="202"/>
      <c r="R51" s="203"/>
      <c r="S51" s="203"/>
      <c r="T51" s="203"/>
      <c r="U51" s="420"/>
      <c r="V51" s="420"/>
      <c r="W51" s="420"/>
      <c r="X51" s="420"/>
      <c r="Y51" s="420"/>
      <c r="Z51" s="420"/>
      <c r="AA51" s="420"/>
      <c r="AB51" s="420"/>
      <c r="AC51" s="420"/>
      <c r="AD51" s="420"/>
      <c r="AE51" s="420"/>
      <c r="AF51" s="420"/>
      <c r="AG51" s="420"/>
      <c r="AH51" s="420"/>
      <c r="AI51" s="420"/>
      <c r="AJ51" s="420"/>
    </row>
    <row r="52" spans="1:36" s="230" customFormat="1" ht="15.75" x14ac:dyDescent="0.25">
      <c r="A52" s="509" t="s">
        <v>309</v>
      </c>
      <c r="B52" s="510"/>
      <c r="C52" s="510"/>
      <c r="D52" s="510"/>
      <c r="E52" s="510"/>
      <c r="F52" s="510"/>
      <c r="G52" s="511">
        <f t="shared" ref="G52:H52" si="24">SUM(G53:G58,G60:G61)</f>
        <v>0</v>
      </c>
      <c r="H52" s="512">
        <f t="shared" si="24"/>
        <v>0</v>
      </c>
      <c r="I52" s="512">
        <f>SUM(I53:I58,I60:I61)</f>
        <v>0</v>
      </c>
      <c r="J52" s="512">
        <f t="shared" ref="J52:T52" si="25">SUM(J53:J58,J60:J61)</f>
        <v>0</v>
      </c>
      <c r="K52" s="513">
        <f t="shared" si="25"/>
        <v>0</v>
      </c>
      <c r="L52" s="514">
        <f t="shared" si="25"/>
        <v>0</v>
      </c>
      <c r="M52" s="515">
        <f t="shared" si="25"/>
        <v>0</v>
      </c>
      <c r="N52" s="515">
        <f t="shared" si="25"/>
        <v>0</v>
      </c>
      <c r="O52" s="516">
        <f t="shared" si="25"/>
        <v>0</v>
      </c>
      <c r="P52" s="511">
        <f t="shared" si="25"/>
        <v>0</v>
      </c>
      <c r="Q52" s="512">
        <f t="shared" si="25"/>
        <v>0</v>
      </c>
      <c r="R52" s="513">
        <f t="shared" si="25"/>
        <v>0</v>
      </c>
      <c r="S52" s="513">
        <f t="shared" si="25"/>
        <v>0</v>
      </c>
      <c r="T52" s="513">
        <f t="shared" si="25"/>
        <v>0</v>
      </c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</row>
    <row r="53" spans="1:36" x14ac:dyDescent="0.2">
      <c r="A53" s="237"/>
      <c r="B53" s="269" t="s">
        <v>133</v>
      </c>
      <c r="C53" s="269"/>
      <c r="D53" s="269"/>
      <c r="E53" s="269"/>
      <c r="F53" s="269"/>
      <c r="G53" s="22"/>
      <c r="H53" s="23"/>
      <c r="I53" s="23"/>
      <c r="J53" s="23"/>
      <c r="K53" s="24"/>
      <c r="L53" s="152"/>
      <c r="M53" s="26"/>
      <c r="N53" s="27"/>
      <c r="O53" s="27"/>
      <c r="P53" s="22"/>
      <c r="Q53" s="23"/>
      <c r="R53" s="24"/>
      <c r="S53" s="24"/>
      <c r="T53" s="24"/>
    </row>
    <row r="54" spans="1:36" ht="15.75" x14ac:dyDescent="0.25">
      <c r="A54" s="237"/>
      <c r="B54" s="522" t="s">
        <v>134</v>
      </c>
      <c r="C54" s="522"/>
      <c r="D54" s="522"/>
      <c r="E54" s="522"/>
      <c r="F54" s="519"/>
      <c r="G54" s="178"/>
      <c r="H54" s="179"/>
      <c r="I54" s="179"/>
      <c r="J54" s="179"/>
      <c r="K54" s="180"/>
      <c r="L54" s="199"/>
      <c r="M54" s="200"/>
      <c r="N54" s="182"/>
      <c r="O54" s="182"/>
      <c r="P54" s="178"/>
      <c r="Q54" s="179"/>
      <c r="R54" s="180"/>
      <c r="S54" s="180"/>
      <c r="T54" s="180"/>
    </row>
    <row r="55" spans="1:36" x14ac:dyDescent="0.2">
      <c r="A55" s="237"/>
      <c r="B55" s="519" t="s">
        <v>135</v>
      </c>
      <c r="C55" s="519"/>
      <c r="D55" s="519"/>
      <c r="E55" s="519"/>
      <c r="F55" s="519"/>
      <c r="G55" s="178"/>
      <c r="H55" s="179"/>
      <c r="I55" s="179"/>
      <c r="J55" s="179"/>
      <c r="K55" s="180"/>
      <c r="L55" s="199"/>
      <c r="M55" s="200"/>
      <c r="N55" s="182"/>
      <c r="O55" s="182"/>
      <c r="P55" s="178"/>
      <c r="Q55" s="179"/>
      <c r="R55" s="180"/>
      <c r="S55" s="180"/>
      <c r="T55" s="180"/>
    </row>
    <row r="56" spans="1:36" x14ac:dyDescent="0.2">
      <c r="A56" s="237"/>
      <c r="B56" s="519" t="s">
        <v>289</v>
      </c>
      <c r="C56" s="519"/>
      <c r="D56" s="519"/>
      <c r="E56" s="519"/>
      <c r="F56" s="519"/>
      <c r="G56" s="178"/>
      <c r="H56" s="179"/>
      <c r="I56" s="179"/>
      <c r="J56" s="179"/>
      <c r="K56" s="180"/>
      <c r="L56" s="199"/>
      <c r="M56" s="200"/>
      <c r="N56" s="182"/>
      <c r="O56" s="182"/>
      <c r="P56" s="178"/>
      <c r="Q56" s="179"/>
      <c r="R56" s="180"/>
      <c r="S56" s="180"/>
      <c r="T56" s="180"/>
    </row>
    <row r="57" spans="1:36" x14ac:dyDescent="0.2">
      <c r="A57" s="237"/>
      <c r="B57" s="519" t="s">
        <v>290</v>
      </c>
      <c r="C57" s="519"/>
      <c r="D57" s="519"/>
      <c r="E57" s="519"/>
      <c r="F57" s="519"/>
      <c r="G57" s="193"/>
      <c r="H57" s="194"/>
      <c r="I57" s="194"/>
      <c r="J57" s="194"/>
      <c r="K57" s="195"/>
      <c r="L57" s="196"/>
      <c r="M57" s="197"/>
      <c r="N57" s="198"/>
      <c r="O57" s="198"/>
      <c r="P57" s="193"/>
      <c r="Q57" s="194"/>
      <c r="R57" s="195"/>
      <c r="S57" s="195"/>
      <c r="T57" s="195"/>
    </row>
    <row r="58" spans="1:36" x14ac:dyDescent="0.2">
      <c r="A58" s="237"/>
      <c r="B58" s="519" t="s">
        <v>291</v>
      </c>
      <c r="C58" s="519"/>
      <c r="D58" s="519"/>
      <c r="E58" s="519"/>
      <c r="F58" s="519"/>
      <c r="G58" s="178"/>
      <c r="H58" s="179"/>
      <c r="I58" s="179"/>
      <c r="J58" s="179"/>
      <c r="K58" s="180"/>
      <c r="L58" s="199"/>
      <c r="M58" s="200"/>
      <c r="N58" s="182"/>
      <c r="O58" s="182"/>
      <c r="P58" s="178"/>
      <c r="Q58" s="179"/>
      <c r="R58" s="180"/>
      <c r="S58" s="180"/>
      <c r="T58" s="180"/>
    </row>
    <row r="59" spans="1:36" s="123" customFormat="1" x14ac:dyDescent="0.2">
      <c r="A59" s="420"/>
      <c r="B59" s="523"/>
      <c r="C59" s="523" t="s">
        <v>292</v>
      </c>
      <c r="D59" s="523"/>
      <c r="E59" s="523"/>
      <c r="F59" s="523"/>
      <c r="G59" s="207"/>
      <c r="H59" s="208"/>
      <c r="I59" s="208"/>
      <c r="J59" s="208"/>
      <c r="K59" s="209"/>
      <c r="L59" s="210"/>
      <c r="M59" s="211"/>
      <c r="N59" s="212"/>
      <c r="O59" s="212"/>
      <c r="P59" s="207"/>
      <c r="Q59" s="208"/>
      <c r="R59" s="209"/>
      <c r="S59" s="209"/>
      <c r="T59" s="209"/>
      <c r="U59" s="420"/>
      <c r="V59" s="420"/>
      <c r="W59" s="420"/>
      <c r="X59" s="420"/>
      <c r="Y59" s="420"/>
      <c r="Z59" s="420"/>
      <c r="AA59" s="420"/>
      <c r="AB59" s="420"/>
      <c r="AC59" s="420"/>
      <c r="AD59" s="420"/>
      <c r="AE59" s="420"/>
      <c r="AF59" s="420"/>
      <c r="AG59" s="420"/>
      <c r="AH59" s="420"/>
      <c r="AI59" s="420"/>
      <c r="AJ59" s="420"/>
    </row>
    <row r="60" spans="1:36" x14ac:dyDescent="0.2">
      <c r="A60" s="237"/>
      <c r="B60" s="519" t="s">
        <v>293</v>
      </c>
      <c r="C60" s="519"/>
      <c r="D60" s="519"/>
      <c r="E60" s="519"/>
      <c r="F60" s="519"/>
      <c r="G60" s="178"/>
      <c r="H60" s="179"/>
      <c r="I60" s="179"/>
      <c r="J60" s="179"/>
      <c r="K60" s="180"/>
      <c r="L60" s="199"/>
      <c r="M60" s="200"/>
      <c r="N60" s="182"/>
      <c r="O60" s="182"/>
      <c r="P60" s="178"/>
      <c r="Q60" s="179"/>
      <c r="R60" s="180"/>
      <c r="S60" s="180"/>
      <c r="T60" s="180"/>
    </row>
    <row r="61" spans="1:36" x14ac:dyDescent="0.2">
      <c r="A61" s="237"/>
      <c r="B61" s="519" t="s">
        <v>294</v>
      </c>
      <c r="C61" s="519"/>
      <c r="D61" s="519"/>
      <c r="E61" s="519"/>
      <c r="F61" s="519"/>
      <c r="G61" s="178"/>
      <c r="H61" s="179"/>
      <c r="I61" s="179"/>
      <c r="J61" s="179"/>
      <c r="K61" s="180"/>
      <c r="L61" s="199"/>
      <c r="M61" s="200"/>
      <c r="N61" s="182"/>
      <c r="O61" s="182"/>
      <c r="P61" s="178"/>
      <c r="Q61" s="179"/>
      <c r="R61" s="180"/>
      <c r="S61" s="180"/>
      <c r="T61" s="180"/>
    </row>
    <row r="62" spans="1:36" s="230" customFormat="1" ht="15.75" x14ac:dyDescent="0.25">
      <c r="A62" s="509" t="s">
        <v>310</v>
      </c>
      <c r="B62" s="510"/>
      <c r="C62" s="510"/>
      <c r="D62" s="510"/>
      <c r="E62" s="510"/>
      <c r="F62" s="510"/>
      <c r="G62" s="511">
        <f t="shared" ref="G62:H62" si="26">G64-G63</f>
        <v>0</v>
      </c>
      <c r="H62" s="512">
        <f t="shared" si="26"/>
        <v>0</v>
      </c>
      <c r="I62" s="512">
        <f>I64-I63</f>
        <v>0</v>
      </c>
      <c r="J62" s="512">
        <f t="shared" ref="J62:T62" si="27">J64-J63</f>
        <v>0</v>
      </c>
      <c r="K62" s="513">
        <f t="shared" si="27"/>
        <v>0</v>
      </c>
      <c r="L62" s="514">
        <f t="shared" si="27"/>
        <v>0</v>
      </c>
      <c r="M62" s="515">
        <f t="shared" si="27"/>
        <v>0</v>
      </c>
      <c r="N62" s="515">
        <f t="shared" si="27"/>
        <v>0</v>
      </c>
      <c r="O62" s="516">
        <f t="shared" si="27"/>
        <v>0</v>
      </c>
      <c r="P62" s="511">
        <f t="shared" si="27"/>
        <v>0</v>
      </c>
      <c r="Q62" s="512">
        <f t="shared" si="27"/>
        <v>0</v>
      </c>
      <c r="R62" s="513">
        <f t="shared" si="27"/>
        <v>0</v>
      </c>
      <c r="S62" s="513">
        <f t="shared" si="27"/>
        <v>0</v>
      </c>
      <c r="T62" s="513">
        <f t="shared" si="27"/>
        <v>0</v>
      </c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</row>
    <row r="63" spans="1:36" x14ac:dyDescent="0.2">
      <c r="A63" s="237"/>
      <c r="B63" s="519" t="s">
        <v>295</v>
      </c>
      <c r="C63" s="519"/>
      <c r="D63" s="519"/>
      <c r="E63" s="519"/>
      <c r="F63" s="519"/>
      <c r="G63" s="178"/>
      <c r="H63" s="179"/>
      <c r="I63" s="179"/>
      <c r="J63" s="179"/>
      <c r="K63" s="180"/>
      <c r="L63" s="199"/>
      <c r="M63" s="200"/>
      <c r="N63" s="182"/>
      <c r="O63" s="182"/>
      <c r="P63" s="178"/>
      <c r="Q63" s="179"/>
      <c r="R63" s="180"/>
      <c r="S63" s="180"/>
      <c r="T63" s="180"/>
    </row>
    <row r="64" spans="1:36" x14ac:dyDescent="0.2">
      <c r="A64" s="237"/>
      <c r="B64" s="519" t="s">
        <v>296</v>
      </c>
      <c r="C64" s="519"/>
      <c r="D64" s="519"/>
      <c r="E64" s="519"/>
      <c r="F64" s="519"/>
      <c r="G64" s="178"/>
      <c r="H64" s="179"/>
      <c r="I64" s="179"/>
      <c r="J64" s="179"/>
      <c r="K64" s="180"/>
      <c r="L64" s="199"/>
      <c r="M64" s="200"/>
      <c r="N64" s="182"/>
      <c r="O64" s="182"/>
      <c r="P64" s="178"/>
      <c r="Q64" s="179"/>
      <c r="R64" s="180"/>
      <c r="S64" s="180"/>
      <c r="T64" s="180"/>
    </row>
    <row r="65" spans="1:36" s="230" customFormat="1" ht="16.5" thickBot="1" x14ac:dyDescent="0.3">
      <c r="A65" s="509" t="s">
        <v>311</v>
      </c>
      <c r="B65" s="510"/>
      <c r="C65" s="510"/>
      <c r="D65" s="510"/>
      <c r="E65" s="510"/>
      <c r="F65" s="510"/>
      <c r="G65" s="511">
        <f t="shared" ref="G65" si="28">SUM(G52)-SUM(G62)</f>
        <v>0</v>
      </c>
      <c r="H65" s="512">
        <f t="shared" ref="H65" si="29">SUM(H52)-SUM(H62)</f>
        <v>0</v>
      </c>
      <c r="I65" s="512">
        <f>SUM(I52)-SUM(I62)</f>
        <v>0</v>
      </c>
      <c r="J65" s="512">
        <f t="shared" ref="J65:R65" si="30">SUM(J52)-SUM(J62)</f>
        <v>0</v>
      </c>
      <c r="K65" s="513">
        <f t="shared" si="30"/>
        <v>0</v>
      </c>
      <c r="L65" s="514">
        <f t="shared" si="30"/>
        <v>0</v>
      </c>
      <c r="M65" s="515">
        <f>SUM(M52)-SUM(M62)</f>
        <v>0</v>
      </c>
      <c r="N65" s="515">
        <f>SUM(N52)-SUM(N62)</f>
        <v>0</v>
      </c>
      <c r="O65" s="516">
        <f t="shared" si="30"/>
        <v>0</v>
      </c>
      <c r="P65" s="511">
        <f t="shared" si="30"/>
        <v>0</v>
      </c>
      <c r="Q65" s="512">
        <f t="shared" si="30"/>
        <v>0</v>
      </c>
      <c r="R65" s="513">
        <f t="shared" si="30"/>
        <v>0</v>
      </c>
      <c r="S65" s="513">
        <f t="shared" ref="S65:T65" si="31">SUM(S52)-SUM(S62)</f>
        <v>0</v>
      </c>
      <c r="T65" s="513">
        <f t="shared" si="31"/>
        <v>0</v>
      </c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</row>
    <row r="66" spans="1:36" s="230" customFormat="1" ht="17.25" thickTop="1" thickBot="1" x14ac:dyDescent="0.3">
      <c r="A66" s="247" t="s">
        <v>312</v>
      </c>
      <c r="B66" s="248"/>
      <c r="C66" s="248"/>
      <c r="D66" s="248"/>
      <c r="E66" s="248"/>
      <c r="F66" s="248"/>
      <c r="G66" s="437">
        <f t="shared" ref="G66" si="32">SUM(G46)-SUM(G65)</f>
        <v>0</v>
      </c>
      <c r="H66" s="438">
        <f t="shared" ref="H66" si="33">SUM(H46)-SUM(H65)</f>
        <v>0</v>
      </c>
      <c r="I66" s="438">
        <f>SUM(I46)-SUM(I65)</f>
        <v>0</v>
      </c>
      <c r="J66" s="438">
        <f t="shared" ref="J66:R66" si="34">SUM(J46)-SUM(J65)</f>
        <v>0</v>
      </c>
      <c r="K66" s="439">
        <f t="shared" si="34"/>
        <v>0</v>
      </c>
      <c r="L66" s="517">
        <f t="shared" si="34"/>
        <v>0</v>
      </c>
      <c r="M66" s="441">
        <f>SUM(M46)-SUM(M65)</f>
        <v>0</v>
      </c>
      <c r="N66" s="441">
        <f>SUM(N46)-SUM(N65)</f>
        <v>0</v>
      </c>
      <c r="O66" s="442">
        <f t="shared" si="34"/>
        <v>0</v>
      </c>
      <c r="P66" s="437">
        <f t="shared" si="34"/>
        <v>0</v>
      </c>
      <c r="Q66" s="438">
        <f t="shared" si="34"/>
        <v>0</v>
      </c>
      <c r="R66" s="439">
        <f t="shared" si="34"/>
        <v>0</v>
      </c>
      <c r="S66" s="439">
        <f t="shared" ref="S66:T66" si="35">SUM(S46)-SUM(S65)</f>
        <v>0</v>
      </c>
      <c r="T66" s="439">
        <f t="shared" si="35"/>
        <v>0</v>
      </c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</row>
    <row r="67" spans="1:36" ht="16.5" thickTop="1" thickBot="1" x14ac:dyDescent="0.25">
      <c r="A67" s="524" t="s">
        <v>297</v>
      </c>
      <c r="B67" s="524"/>
      <c r="C67" s="524"/>
      <c r="D67" s="524"/>
      <c r="E67" s="524"/>
      <c r="F67" s="524"/>
      <c r="G67" s="90"/>
      <c r="H67" s="91"/>
      <c r="I67" s="91"/>
      <c r="J67" s="91"/>
      <c r="K67" s="92"/>
      <c r="L67" s="213"/>
      <c r="M67" s="94"/>
      <c r="N67" s="95"/>
      <c r="O67" s="95"/>
      <c r="P67" s="90"/>
      <c r="Q67" s="91"/>
      <c r="R67" s="92"/>
      <c r="S67" s="92"/>
      <c r="T67" s="92"/>
    </row>
    <row r="68" spans="1:36" s="230" customFormat="1" ht="17.25" thickTop="1" thickBot="1" x14ac:dyDescent="0.3">
      <c r="A68" s="247" t="s">
        <v>313</v>
      </c>
      <c r="B68" s="248"/>
      <c r="C68" s="248"/>
      <c r="D68" s="248"/>
      <c r="E68" s="248"/>
      <c r="F68" s="248"/>
      <c r="G68" s="437">
        <f t="shared" ref="G68" si="36">SUM(G66)-SUM(G67)</f>
        <v>0</v>
      </c>
      <c r="H68" s="438">
        <f t="shared" ref="H68" si="37">SUM(H66)-SUM(H67)</f>
        <v>0</v>
      </c>
      <c r="I68" s="438">
        <f>SUM(I66)-SUM(I67)</f>
        <v>0</v>
      </c>
      <c r="J68" s="438">
        <f t="shared" ref="J68:R68" si="38">SUM(J66)-SUM(J67)</f>
        <v>0</v>
      </c>
      <c r="K68" s="439">
        <f t="shared" si="38"/>
        <v>0</v>
      </c>
      <c r="L68" s="517">
        <f t="shared" si="38"/>
        <v>0</v>
      </c>
      <c r="M68" s="441">
        <f t="shared" si="38"/>
        <v>0</v>
      </c>
      <c r="N68" s="441">
        <f t="shared" si="38"/>
        <v>0</v>
      </c>
      <c r="O68" s="442">
        <f t="shared" si="38"/>
        <v>0</v>
      </c>
      <c r="P68" s="437">
        <f t="shared" si="38"/>
        <v>0</v>
      </c>
      <c r="Q68" s="438">
        <f t="shared" si="38"/>
        <v>0</v>
      </c>
      <c r="R68" s="439">
        <f t="shared" si="38"/>
        <v>0</v>
      </c>
      <c r="S68" s="439">
        <f t="shared" ref="S68:T68" si="39">SUM(S66)-SUM(S67)</f>
        <v>0</v>
      </c>
      <c r="T68" s="439">
        <f t="shared" si="39"/>
        <v>0</v>
      </c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</row>
    <row r="69" spans="1:36" ht="16.5" thickTop="1" thickBot="1" x14ac:dyDescent="0.25">
      <c r="A69" s="524" t="s">
        <v>298</v>
      </c>
      <c r="B69" s="524"/>
      <c r="C69" s="524"/>
      <c r="D69" s="524"/>
      <c r="E69" s="524"/>
      <c r="F69" s="524"/>
      <c r="G69" s="90"/>
      <c r="H69" s="91"/>
      <c r="I69" s="91"/>
      <c r="J69" s="91"/>
      <c r="K69" s="92"/>
      <c r="L69" s="213"/>
      <c r="M69" s="94"/>
      <c r="N69" s="95"/>
      <c r="O69" s="95"/>
      <c r="P69" s="90"/>
      <c r="Q69" s="91"/>
      <c r="R69" s="92"/>
      <c r="S69" s="92"/>
      <c r="T69" s="92"/>
    </row>
    <row r="70" spans="1:36" s="230" customFormat="1" ht="17.25" thickTop="1" thickBot="1" x14ac:dyDescent="0.3">
      <c r="A70" s="247" t="s">
        <v>314</v>
      </c>
      <c r="B70" s="248"/>
      <c r="C70" s="248"/>
      <c r="D70" s="248"/>
      <c r="E70" s="248"/>
      <c r="F70" s="248"/>
      <c r="G70" s="437">
        <f t="shared" ref="G70:H70" si="40">SUM(G68)-SUM(G69)</f>
        <v>0</v>
      </c>
      <c r="H70" s="438">
        <f t="shared" si="40"/>
        <v>0</v>
      </c>
      <c r="I70" s="438">
        <f>SUM(I68)-SUM(I69)</f>
        <v>0</v>
      </c>
      <c r="J70" s="438">
        <f t="shared" ref="J70:R70" si="41">SUM(J68)-SUM(J69)</f>
        <v>0</v>
      </c>
      <c r="K70" s="439">
        <f t="shared" si="41"/>
        <v>0</v>
      </c>
      <c r="L70" s="517">
        <f t="shared" si="41"/>
        <v>0</v>
      </c>
      <c r="M70" s="441">
        <f t="shared" si="41"/>
        <v>0</v>
      </c>
      <c r="N70" s="441">
        <f t="shared" si="41"/>
        <v>0</v>
      </c>
      <c r="O70" s="442">
        <f t="shared" si="41"/>
        <v>0</v>
      </c>
      <c r="P70" s="437">
        <f t="shared" si="41"/>
        <v>0</v>
      </c>
      <c r="Q70" s="438">
        <f t="shared" si="41"/>
        <v>0</v>
      </c>
      <c r="R70" s="439">
        <f t="shared" si="41"/>
        <v>0</v>
      </c>
      <c r="S70" s="439">
        <f t="shared" ref="S70:T70" si="42">SUM(S68)-SUM(S69)</f>
        <v>0</v>
      </c>
      <c r="T70" s="439">
        <f t="shared" si="42"/>
        <v>0</v>
      </c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</row>
    <row r="71" spans="1:36" ht="15.75" thickTop="1" x14ac:dyDescent="0.2">
      <c r="A71" s="519" t="s">
        <v>299</v>
      </c>
      <c r="B71" s="519"/>
      <c r="C71" s="519"/>
      <c r="D71" s="519"/>
      <c r="E71" s="519"/>
      <c r="F71" s="519"/>
      <c r="G71" s="214"/>
      <c r="H71" s="215"/>
      <c r="I71" s="215"/>
      <c r="J71" s="215"/>
      <c r="K71" s="216"/>
      <c r="L71" s="217"/>
      <c r="M71" s="218"/>
      <c r="N71" s="219"/>
      <c r="O71" s="219"/>
      <c r="P71" s="214"/>
      <c r="Q71" s="215"/>
      <c r="R71" s="216"/>
      <c r="S71" s="216"/>
      <c r="T71" s="216"/>
    </row>
    <row r="72" spans="1:36" s="8" customFormat="1" ht="39" customHeight="1" thickBot="1" x14ac:dyDescent="0.3">
      <c r="A72" s="675" t="s">
        <v>228</v>
      </c>
      <c r="B72" s="321"/>
      <c r="C72" s="321"/>
      <c r="D72" s="321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1"/>
      <c r="T72" s="321"/>
      <c r="U72" s="418"/>
      <c r="V72" s="418"/>
      <c r="W72" s="418"/>
      <c r="X72" s="418"/>
      <c r="Y72" s="418"/>
      <c r="Z72" s="418"/>
      <c r="AA72" s="418"/>
      <c r="AB72" s="418"/>
      <c r="AC72" s="418"/>
      <c r="AD72" s="418"/>
      <c r="AE72" s="418"/>
      <c r="AF72" s="418"/>
      <c r="AG72" s="418"/>
      <c r="AH72" s="418"/>
      <c r="AI72" s="418"/>
      <c r="AJ72" s="418"/>
    </row>
    <row r="73" spans="1:36" ht="15.75" hidden="1" thickBot="1" x14ac:dyDescent="0.25"/>
    <row r="74" spans="1:36" ht="12.75" customHeight="1" x14ac:dyDescent="0.2">
      <c r="A74" s="237"/>
      <c r="B74" s="237"/>
      <c r="C74" s="237"/>
      <c r="D74" s="237"/>
      <c r="E74" s="237"/>
      <c r="F74" s="237"/>
      <c r="G74" s="770" t="s">
        <v>13</v>
      </c>
      <c r="H74" s="771"/>
      <c r="I74" s="771"/>
      <c r="J74" s="771"/>
      <c r="K74" s="772"/>
      <c r="L74" s="780" t="s">
        <v>14</v>
      </c>
      <c r="M74" s="771"/>
      <c r="N74" s="781"/>
      <c r="O74" s="772"/>
      <c r="P74" s="776" t="s">
        <v>15</v>
      </c>
      <c r="Q74" s="777"/>
      <c r="R74" s="777"/>
      <c r="S74" s="777"/>
      <c r="T74" s="777"/>
    </row>
    <row r="75" spans="1:36" x14ac:dyDescent="0.2">
      <c r="A75" s="237"/>
      <c r="B75" s="237"/>
      <c r="C75" s="237"/>
      <c r="D75" s="237"/>
      <c r="E75" s="237"/>
      <c r="F75" s="237"/>
      <c r="G75" s="602" t="str">
        <f t="shared" ref="G75:R75" si="43">IF(G$3="","",G$3)</f>
        <v/>
      </c>
      <c r="H75" s="346" t="str">
        <f t="shared" si="43"/>
        <v/>
      </c>
      <c r="I75" s="346" t="str">
        <f>IF(I$3="","",I$3)</f>
        <v/>
      </c>
      <c r="J75" s="346" t="str">
        <f t="shared" si="43"/>
        <v/>
      </c>
      <c r="K75" s="599" t="str">
        <f t="shared" si="43"/>
        <v/>
      </c>
      <c r="L75" s="592" t="str">
        <f t="shared" si="43"/>
        <v/>
      </c>
      <c r="M75" s="346" t="str">
        <f t="shared" si="43"/>
        <v/>
      </c>
      <c r="N75" s="346" t="str">
        <f t="shared" si="43"/>
        <v/>
      </c>
      <c r="O75" s="599" t="str">
        <f t="shared" si="43"/>
        <v/>
      </c>
      <c r="P75" s="602" t="str">
        <f t="shared" si="43"/>
        <v/>
      </c>
      <c r="Q75" s="346" t="str">
        <f t="shared" si="43"/>
        <v/>
      </c>
      <c r="R75" s="599" t="str">
        <f t="shared" si="43"/>
        <v/>
      </c>
      <c r="S75" s="599" t="str">
        <f t="shared" ref="S75:T75" si="44">IF(R75="","",R75+1)</f>
        <v/>
      </c>
      <c r="T75" s="599" t="str">
        <f t="shared" si="44"/>
        <v/>
      </c>
    </row>
    <row r="76" spans="1:36" ht="135.75" customHeight="1" thickBot="1" x14ac:dyDescent="0.25">
      <c r="A76" s="237"/>
      <c r="B76" s="237"/>
      <c r="C76" s="237"/>
      <c r="D76" s="237"/>
      <c r="E76" s="237"/>
      <c r="F76" s="598" t="s">
        <v>229</v>
      </c>
      <c r="G76" s="603" t="s">
        <v>302</v>
      </c>
      <c r="H76" s="594" t="s">
        <v>303</v>
      </c>
      <c r="I76" s="594" t="s">
        <v>304</v>
      </c>
      <c r="J76" s="594" t="s">
        <v>305</v>
      </c>
      <c r="K76" s="595" t="s">
        <v>17</v>
      </c>
      <c r="L76" s="588" t="s">
        <v>18</v>
      </c>
      <c r="M76" s="594" t="s">
        <v>19</v>
      </c>
      <c r="N76" s="609" t="s">
        <v>252</v>
      </c>
      <c r="O76" s="610" t="s">
        <v>21</v>
      </c>
      <c r="P76" s="608" t="s">
        <v>22</v>
      </c>
      <c r="Q76" s="609" t="s">
        <v>23</v>
      </c>
      <c r="R76" s="611" t="s">
        <v>24</v>
      </c>
      <c r="S76" s="611" t="s">
        <v>25</v>
      </c>
      <c r="T76" s="611" t="s">
        <v>26</v>
      </c>
    </row>
    <row r="77" spans="1:36" ht="42.75" customHeight="1" thickTop="1" x14ac:dyDescent="0.2">
      <c r="A77" s="237"/>
      <c r="B77" s="237"/>
      <c r="C77" s="346" t="s">
        <v>230</v>
      </c>
      <c r="D77" s="778" t="s">
        <v>231</v>
      </c>
      <c r="E77" s="779"/>
      <c r="F77" s="349">
        <v>1.5</v>
      </c>
      <c r="G77" s="525">
        <f t="shared" ref="G77:T77" si="45">IF((G31+G33)=0,0,(G66+G53)/(G31+G33))</f>
        <v>0</v>
      </c>
      <c r="H77" s="526">
        <f t="shared" si="45"/>
        <v>0</v>
      </c>
      <c r="I77" s="526">
        <f t="shared" si="45"/>
        <v>0</v>
      </c>
      <c r="J77" s="526">
        <f t="shared" si="45"/>
        <v>0</v>
      </c>
      <c r="K77" s="527">
        <f t="shared" si="45"/>
        <v>0</v>
      </c>
      <c r="L77" s="528">
        <f t="shared" si="45"/>
        <v>0</v>
      </c>
      <c r="M77" s="526">
        <f t="shared" si="45"/>
        <v>0</v>
      </c>
      <c r="N77" s="526">
        <f t="shared" si="45"/>
        <v>0</v>
      </c>
      <c r="O77" s="527">
        <f t="shared" si="45"/>
        <v>0</v>
      </c>
      <c r="P77" s="525">
        <f t="shared" si="45"/>
        <v>0</v>
      </c>
      <c r="Q77" s="526">
        <f t="shared" si="45"/>
        <v>0</v>
      </c>
      <c r="R77" s="527">
        <f t="shared" si="45"/>
        <v>0</v>
      </c>
      <c r="S77" s="527">
        <f t="shared" si="45"/>
        <v>0</v>
      </c>
      <c r="T77" s="527">
        <f t="shared" si="45"/>
        <v>0</v>
      </c>
    </row>
    <row r="78" spans="1:36" ht="46.5" customHeight="1" x14ac:dyDescent="0.2">
      <c r="A78" s="237"/>
      <c r="B78" s="237"/>
      <c r="C78" s="346" t="s">
        <v>232</v>
      </c>
      <c r="D78" s="778" t="s">
        <v>233</v>
      </c>
      <c r="E78" s="779"/>
      <c r="F78" s="349">
        <v>0.08</v>
      </c>
      <c r="G78" s="525">
        <f t="shared" ref="G78:T78" si="46">IF((G31+G33)=0,0,G24/(G31+G33))</f>
        <v>0</v>
      </c>
      <c r="H78" s="526">
        <f t="shared" si="46"/>
        <v>0</v>
      </c>
      <c r="I78" s="526">
        <f t="shared" si="46"/>
        <v>0</v>
      </c>
      <c r="J78" s="526">
        <f t="shared" si="46"/>
        <v>0</v>
      </c>
      <c r="K78" s="527">
        <f t="shared" si="46"/>
        <v>0</v>
      </c>
      <c r="L78" s="528">
        <f t="shared" si="46"/>
        <v>0</v>
      </c>
      <c r="M78" s="526">
        <f t="shared" si="46"/>
        <v>0</v>
      </c>
      <c r="N78" s="526">
        <f t="shared" si="46"/>
        <v>0</v>
      </c>
      <c r="O78" s="527">
        <f t="shared" si="46"/>
        <v>0</v>
      </c>
      <c r="P78" s="525">
        <f t="shared" si="46"/>
        <v>0</v>
      </c>
      <c r="Q78" s="526">
        <f t="shared" si="46"/>
        <v>0</v>
      </c>
      <c r="R78" s="527">
        <f t="shared" si="46"/>
        <v>0</v>
      </c>
      <c r="S78" s="527">
        <f t="shared" si="46"/>
        <v>0</v>
      </c>
      <c r="T78" s="527">
        <f t="shared" si="46"/>
        <v>0</v>
      </c>
    </row>
    <row r="79" spans="1:36" ht="30" customHeight="1" x14ac:dyDescent="0.2">
      <c r="A79" s="237"/>
      <c r="B79" s="237"/>
      <c r="C79" s="346" t="s">
        <v>234</v>
      </c>
      <c r="D79" s="778" t="s">
        <v>235</v>
      </c>
      <c r="E79" s="779"/>
      <c r="F79" s="349">
        <v>10</v>
      </c>
      <c r="G79" s="525">
        <f t="shared" ref="G79:T79" si="47">IF(G24=0,0,G66/G24)</f>
        <v>0</v>
      </c>
      <c r="H79" s="526">
        <f t="shared" si="47"/>
        <v>0</v>
      </c>
      <c r="I79" s="526">
        <f t="shared" si="47"/>
        <v>0</v>
      </c>
      <c r="J79" s="526">
        <f t="shared" si="47"/>
        <v>0</v>
      </c>
      <c r="K79" s="527">
        <f t="shared" si="47"/>
        <v>0</v>
      </c>
      <c r="L79" s="528">
        <f t="shared" si="47"/>
        <v>0</v>
      </c>
      <c r="M79" s="526">
        <f t="shared" si="47"/>
        <v>0</v>
      </c>
      <c r="N79" s="526">
        <f t="shared" si="47"/>
        <v>0</v>
      </c>
      <c r="O79" s="527">
        <f t="shared" si="47"/>
        <v>0</v>
      </c>
      <c r="P79" s="525">
        <f t="shared" si="47"/>
        <v>0</v>
      </c>
      <c r="Q79" s="526">
        <f t="shared" si="47"/>
        <v>0</v>
      </c>
      <c r="R79" s="527">
        <f t="shared" si="47"/>
        <v>0</v>
      </c>
      <c r="S79" s="527">
        <f t="shared" si="47"/>
        <v>0</v>
      </c>
      <c r="T79" s="527">
        <f t="shared" si="47"/>
        <v>0</v>
      </c>
    </row>
    <row r="80" spans="1:36" ht="30.75" customHeight="1" x14ac:dyDescent="0.2">
      <c r="A80" s="237"/>
      <c r="B80" s="237"/>
      <c r="C80" s="346" t="s">
        <v>236</v>
      </c>
      <c r="D80" s="778" t="s">
        <v>237</v>
      </c>
      <c r="E80" s="779"/>
      <c r="F80" s="349">
        <v>5</v>
      </c>
      <c r="G80" s="525">
        <f t="shared" ref="G80:T80" si="48">IF(G46=0,0,G66/G46)</f>
        <v>0</v>
      </c>
      <c r="H80" s="526">
        <f t="shared" si="48"/>
        <v>0</v>
      </c>
      <c r="I80" s="526">
        <f t="shared" si="48"/>
        <v>0</v>
      </c>
      <c r="J80" s="526">
        <f t="shared" si="48"/>
        <v>0</v>
      </c>
      <c r="K80" s="527">
        <f t="shared" si="48"/>
        <v>0</v>
      </c>
      <c r="L80" s="528">
        <f t="shared" si="48"/>
        <v>0</v>
      </c>
      <c r="M80" s="526">
        <f t="shared" si="48"/>
        <v>0</v>
      </c>
      <c r="N80" s="526">
        <f t="shared" si="48"/>
        <v>0</v>
      </c>
      <c r="O80" s="527">
        <f t="shared" si="48"/>
        <v>0</v>
      </c>
      <c r="P80" s="525">
        <f t="shared" si="48"/>
        <v>0</v>
      </c>
      <c r="Q80" s="526">
        <f t="shared" si="48"/>
        <v>0</v>
      </c>
      <c r="R80" s="527">
        <f t="shared" si="48"/>
        <v>0</v>
      </c>
      <c r="S80" s="527">
        <f t="shared" si="48"/>
        <v>0</v>
      </c>
      <c r="T80" s="527">
        <f t="shared" si="48"/>
        <v>0</v>
      </c>
    </row>
    <row r="81" spans="1:36" ht="30.75" customHeight="1" x14ac:dyDescent="0.2">
      <c r="A81" s="237"/>
      <c r="B81" s="237"/>
      <c r="C81" s="346"/>
      <c r="D81" s="347"/>
      <c r="E81" s="348"/>
      <c r="F81" s="349"/>
      <c r="G81" s="525"/>
      <c r="H81" s="526"/>
      <c r="I81" s="526"/>
      <c r="J81" s="526"/>
      <c r="K81" s="527"/>
      <c r="L81" s="528"/>
      <c r="M81" s="526"/>
      <c r="N81" s="526"/>
      <c r="O81" s="527"/>
      <c r="P81" s="525"/>
      <c r="Q81" s="526"/>
      <c r="R81" s="527"/>
      <c r="S81" s="527"/>
      <c r="T81" s="527"/>
    </row>
    <row r="82" spans="1:36" ht="19.5" customHeight="1" x14ac:dyDescent="0.2">
      <c r="A82" s="237"/>
      <c r="B82" s="237"/>
      <c r="C82" s="346" t="s">
        <v>238</v>
      </c>
      <c r="D82" s="778" t="s">
        <v>239</v>
      </c>
      <c r="E82" s="779"/>
      <c r="F82" s="349">
        <v>0.3</v>
      </c>
      <c r="G82" s="525">
        <f t="shared" ref="G82:T82" si="49">IF(G46=0,0,G13/G46)</f>
        <v>0</v>
      </c>
      <c r="H82" s="526">
        <f t="shared" si="49"/>
        <v>0</v>
      </c>
      <c r="I82" s="526">
        <f t="shared" si="49"/>
        <v>0</v>
      </c>
      <c r="J82" s="526">
        <f t="shared" si="49"/>
        <v>0</v>
      </c>
      <c r="K82" s="527">
        <f t="shared" si="49"/>
        <v>0</v>
      </c>
      <c r="L82" s="528">
        <f t="shared" si="49"/>
        <v>0</v>
      </c>
      <c r="M82" s="526">
        <f t="shared" si="49"/>
        <v>0</v>
      </c>
      <c r="N82" s="526">
        <f t="shared" si="49"/>
        <v>0</v>
      </c>
      <c r="O82" s="527">
        <f t="shared" si="49"/>
        <v>0</v>
      </c>
      <c r="P82" s="525">
        <f t="shared" si="49"/>
        <v>0</v>
      </c>
      <c r="Q82" s="526">
        <f t="shared" si="49"/>
        <v>0</v>
      </c>
      <c r="R82" s="527">
        <f t="shared" si="49"/>
        <v>0</v>
      </c>
      <c r="S82" s="527">
        <f t="shared" si="49"/>
        <v>0</v>
      </c>
      <c r="T82" s="527">
        <f t="shared" si="49"/>
        <v>0</v>
      </c>
    </row>
    <row r="83" spans="1:36" ht="33" customHeight="1" x14ac:dyDescent="0.2">
      <c r="A83" s="237"/>
      <c r="B83" s="237"/>
      <c r="C83" s="346" t="s">
        <v>240</v>
      </c>
      <c r="D83" s="778" t="s">
        <v>241</v>
      </c>
      <c r="E83" s="779"/>
      <c r="F83" s="349">
        <v>0.1</v>
      </c>
      <c r="G83" s="525">
        <f t="shared" ref="G83:T83" si="50">IF(G24=0,0,G46/G24)</f>
        <v>0</v>
      </c>
      <c r="H83" s="526">
        <f t="shared" si="50"/>
        <v>0</v>
      </c>
      <c r="I83" s="526">
        <f t="shared" si="50"/>
        <v>0</v>
      </c>
      <c r="J83" s="526">
        <f t="shared" si="50"/>
        <v>0</v>
      </c>
      <c r="K83" s="527">
        <f t="shared" si="50"/>
        <v>0</v>
      </c>
      <c r="L83" s="528">
        <f t="shared" si="50"/>
        <v>0</v>
      </c>
      <c r="M83" s="526">
        <f t="shared" si="50"/>
        <v>0</v>
      </c>
      <c r="N83" s="526">
        <f t="shared" si="50"/>
        <v>0</v>
      </c>
      <c r="O83" s="527">
        <f t="shared" si="50"/>
        <v>0</v>
      </c>
      <c r="P83" s="525">
        <f t="shared" si="50"/>
        <v>0</v>
      </c>
      <c r="Q83" s="526">
        <f t="shared" si="50"/>
        <v>0</v>
      </c>
      <c r="R83" s="527">
        <f t="shared" si="50"/>
        <v>0</v>
      </c>
      <c r="S83" s="527">
        <f t="shared" si="50"/>
        <v>0</v>
      </c>
      <c r="T83" s="527">
        <f t="shared" si="50"/>
        <v>0</v>
      </c>
    </row>
    <row r="84" spans="1:36" ht="15.75" customHeight="1" x14ac:dyDescent="0.25">
      <c r="A84" s="237"/>
      <c r="B84" s="237"/>
      <c r="C84" s="354" t="s">
        <v>242</v>
      </c>
      <c r="D84" s="355" t="s">
        <v>243</v>
      </c>
      <c r="E84" s="529"/>
      <c r="F84" s="356" t="s">
        <v>244</v>
      </c>
      <c r="G84" s="530">
        <f t="shared" ref="G84:H84" si="51">SUMPRODUCT($F77:$F83,G77:G83)</f>
        <v>0</v>
      </c>
      <c r="H84" s="531">
        <f t="shared" si="51"/>
        <v>0</v>
      </c>
      <c r="I84" s="531">
        <f>SUMPRODUCT($F77:$F83,I77:I83)</f>
        <v>0</v>
      </c>
      <c r="J84" s="531">
        <f t="shared" ref="J84:T84" si="52">SUMPRODUCT($F77:$F83,J77:J83)</f>
        <v>0</v>
      </c>
      <c r="K84" s="532">
        <f t="shared" si="52"/>
        <v>0</v>
      </c>
      <c r="L84" s="533">
        <f t="shared" si="52"/>
        <v>0</v>
      </c>
      <c r="M84" s="531">
        <f t="shared" si="52"/>
        <v>0</v>
      </c>
      <c r="N84" s="531">
        <f t="shared" si="52"/>
        <v>0</v>
      </c>
      <c r="O84" s="532">
        <f t="shared" si="52"/>
        <v>0</v>
      </c>
      <c r="P84" s="530">
        <f t="shared" si="52"/>
        <v>0</v>
      </c>
      <c r="Q84" s="531">
        <f t="shared" si="52"/>
        <v>0</v>
      </c>
      <c r="R84" s="532">
        <f t="shared" si="52"/>
        <v>0</v>
      </c>
      <c r="S84" s="532">
        <f t="shared" si="52"/>
        <v>0</v>
      </c>
      <c r="T84" s="532">
        <f t="shared" si="52"/>
        <v>0</v>
      </c>
    </row>
    <row r="85" spans="1:36" ht="138.75" customHeight="1" x14ac:dyDescent="0.25">
      <c r="A85" s="237"/>
      <c r="B85" s="237"/>
      <c r="C85" s="354"/>
      <c r="D85" s="729" t="s">
        <v>245</v>
      </c>
      <c r="E85" s="674"/>
      <c r="F85" s="356" t="s">
        <v>244</v>
      </c>
      <c r="G85" s="584" t="str">
        <f t="shared" ref="G85:T85" si="53">IF(G84&lt;0,"zagrożone upadłością",IF(G84=0,"bardzo słaba",IF(G84&lt;1,"słaba",IF(G84&lt;2,"dobra","bardzo dobra"))))</f>
        <v>bardzo słaba</v>
      </c>
      <c r="H85" s="585" t="str">
        <f t="shared" si="53"/>
        <v>bardzo słaba</v>
      </c>
      <c r="I85" s="585" t="str">
        <f>IF(I84&lt;0,"zagrożone upadłością",IF(I84=0,"bardzo słaba",IF(I84&lt;1,"słaba",IF(I84&lt;2,"dobra","bardzo dobra"))))</f>
        <v>bardzo słaba</v>
      </c>
      <c r="J85" s="585" t="str">
        <f t="shared" si="53"/>
        <v>bardzo słaba</v>
      </c>
      <c r="K85" s="586" t="str">
        <f t="shared" si="53"/>
        <v>bardzo słaba</v>
      </c>
      <c r="L85" s="587" t="str">
        <f t="shared" si="53"/>
        <v>bardzo słaba</v>
      </c>
      <c r="M85" s="585" t="str">
        <f t="shared" si="53"/>
        <v>bardzo słaba</v>
      </c>
      <c r="N85" s="585" t="str">
        <f t="shared" si="53"/>
        <v>bardzo słaba</v>
      </c>
      <c r="O85" s="586" t="str">
        <f t="shared" si="53"/>
        <v>bardzo słaba</v>
      </c>
      <c r="P85" s="584" t="str">
        <f t="shared" si="53"/>
        <v>bardzo słaba</v>
      </c>
      <c r="Q85" s="585" t="str">
        <f t="shared" si="53"/>
        <v>bardzo słaba</v>
      </c>
      <c r="R85" s="586" t="str">
        <f t="shared" si="53"/>
        <v>bardzo słaba</v>
      </c>
      <c r="S85" s="586" t="str">
        <f t="shared" si="53"/>
        <v>bardzo słaba</v>
      </c>
      <c r="T85" s="586" t="str">
        <f t="shared" si="53"/>
        <v>bardzo słaba</v>
      </c>
    </row>
    <row r="86" spans="1:36" ht="16.5" customHeight="1" x14ac:dyDescent="0.2">
      <c r="A86" s="237"/>
      <c r="B86" s="363"/>
      <c r="C86" s="346" t="s">
        <v>230</v>
      </c>
      <c r="D86" s="347" t="s">
        <v>246</v>
      </c>
      <c r="E86" s="534"/>
      <c r="F86" s="349" t="s">
        <v>244</v>
      </c>
      <c r="G86" s="535">
        <f t="shared" ref="G86:T86" si="54">IF(G33=0,0,G12/G33)</f>
        <v>0</v>
      </c>
      <c r="H86" s="351">
        <f t="shared" si="54"/>
        <v>0</v>
      </c>
      <c r="I86" s="351">
        <f t="shared" si="54"/>
        <v>0</v>
      </c>
      <c r="J86" s="351">
        <f t="shared" si="54"/>
        <v>0</v>
      </c>
      <c r="K86" s="352">
        <f t="shared" si="54"/>
        <v>0</v>
      </c>
      <c r="L86" s="353">
        <f t="shared" si="54"/>
        <v>0</v>
      </c>
      <c r="M86" s="351">
        <f t="shared" si="54"/>
        <v>0</v>
      </c>
      <c r="N86" s="351">
        <f t="shared" si="54"/>
        <v>0</v>
      </c>
      <c r="O86" s="352">
        <f t="shared" si="54"/>
        <v>0</v>
      </c>
      <c r="P86" s="535">
        <f t="shared" si="54"/>
        <v>0</v>
      </c>
      <c r="Q86" s="351">
        <f t="shared" si="54"/>
        <v>0</v>
      </c>
      <c r="R86" s="352">
        <f t="shared" si="54"/>
        <v>0</v>
      </c>
      <c r="S86" s="352">
        <f t="shared" si="54"/>
        <v>0</v>
      </c>
      <c r="T86" s="352">
        <f t="shared" si="54"/>
        <v>0</v>
      </c>
    </row>
    <row r="87" spans="1:36" x14ac:dyDescent="0.2">
      <c r="A87" s="237"/>
      <c r="B87" s="363"/>
      <c r="C87" s="346" t="s">
        <v>232</v>
      </c>
      <c r="D87" s="349" t="s">
        <v>247</v>
      </c>
      <c r="E87" s="343"/>
      <c r="F87" s="349" t="s">
        <v>244</v>
      </c>
      <c r="G87" s="536">
        <f t="shared" ref="G87:T87" si="55">IF(G24=0,0,G68/G24)</f>
        <v>0</v>
      </c>
      <c r="H87" s="368">
        <f t="shared" si="55"/>
        <v>0</v>
      </c>
      <c r="I87" s="368">
        <f t="shared" si="55"/>
        <v>0</v>
      </c>
      <c r="J87" s="368">
        <f t="shared" si="55"/>
        <v>0</v>
      </c>
      <c r="K87" s="369">
        <f t="shared" si="55"/>
        <v>0</v>
      </c>
      <c r="L87" s="370">
        <f t="shared" si="55"/>
        <v>0</v>
      </c>
      <c r="M87" s="368">
        <f t="shared" si="55"/>
        <v>0</v>
      </c>
      <c r="N87" s="368">
        <f t="shared" si="55"/>
        <v>0</v>
      </c>
      <c r="O87" s="369">
        <f t="shared" si="55"/>
        <v>0</v>
      </c>
      <c r="P87" s="536">
        <f t="shared" si="55"/>
        <v>0</v>
      </c>
      <c r="Q87" s="368">
        <f t="shared" si="55"/>
        <v>0</v>
      </c>
      <c r="R87" s="369">
        <f t="shared" si="55"/>
        <v>0</v>
      </c>
      <c r="S87" s="369">
        <f t="shared" si="55"/>
        <v>0</v>
      </c>
      <c r="T87" s="369">
        <f t="shared" si="55"/>
        <v>0</v>
      </c>
    </row>
    <row r="88" spans="1:36" x14ac:dyDescent="0.2">
      <c r="A88" s="237"/>
      <c r="B88" s="363"/>
      <c r="C88" s="346" t="s">
        <v>234</v>
      </c>
      <c r="D88" s="349" t="s">
        <v>248</v>
      </c>
      <c r="E88" s="343"/>
      <c r="F88" s="349" t="s">
        <v>244</v>
      </c>
      <c r="G88" s="536">
        <f t="shared" ref="G88:T88" si="56">IF(G46=0,0,G68/G46)</f>
        <v>0</v>
      </c>
      <c r="H88" s="368">
        <f t="shared" si="56"/>
        <v>0</v>
      </c>
      <c r="I88" s="368">
        <f t="shared" si="56"/>
        <v>0</v>
      </c>
      <c r="J88" s="368">
        <f t="shared" si="56"/>
        <v>0</v>
      </c>
      <c r="K88" s="369">
        <f t="shared" si="56"/>
        <v>0</v>
      </c>
      <c r="L88" s="371">
        <f t="shared" si="56"/>
        <v>0</v>
      </c>
      <c r="M88" s="372">
        <f t="shared" si="56"/>
        <v>0</v>
      </c>
      <c r="N88" s="372">
        <f t="shared" si="56"/>
        <v>0</v>
      </c>
      <c r="O88" s="373">
        <f t="shared" si="56"/>
        <v>0</v>
      </c>
      <c r="P88" s="374">
        <f t="shared" si="56"/>
        <v>0</v>
      </c>
      <c r="Q88" s="372">
        <f t="shared" si="56"/>
        <v>0</v>
      </c>
      <c r="R88" s="373">
        <f t="shared" si="56"/>
        <v>0</v>
      </c>
      <c r="S88" s="373">
        <f t="shared" si="56"/>
        <v>0</v>
      </c>
      <c r="T88" s="373">
        <f t="shared" si="56"/>
        <v>0</v>
      </c>
    </row>
    <row r="89" spans="1:36" ht="15.75" thickBot="1" x14ac:dyDescent="0.25">
      <c r="A89" s="237"/>
      <c r="B89" s="363"/>
      <c r="C89" s="346" t="s">
        <v>236</v>
      </c>
      <c r="D89" s="349" t="s">
        <v>249</v>
      </c>
      <c r="E89" s="343"/>
      <c r="F89" s="349" t="s">
        <v>244</v>
      </c>
      <c r="G89" s="537">
        <f t="shared" ref="G89:T89" si="57">IF(G24=0,0,(G31+G33)/G24)</f>
        <v>0</v>
      </c>
      <c r="H89" s="538">
        <f t="shared" si="57"/>
        <v>0</v>
      </c>
      <c r="I89" s="538">
        <f t="shared" si="57"/>
        <v>0</v>
      </c>
      <c r="J89" s="538">
        <f t="shared" si="57"/>
        <v>0</v>
      </c>
      <c r="K89" s="539">
        <f t="shared" si="57"/>
        <v>0</v>
      </c>
      <c r="L89" s="540">
        <f t="shared" si="57"/>
        <v>0</v>
      </c>
      <c r="M89" s="538">
        <f t="shared" si="57"/>
        <v>0</v>
      </c>
      <c r="N89" s="538">
        <f t="shared" si="57"/>
        <v>0</v>
      </c>
      <c r="O89" s="539">
        <f t="shared" si="57"/>
        <v>0</v>
      </c>
      <c r="P89" s="537">
        <f t="shared" si="57"/>
        <v>0</v>
      </c>
      <c r="Q89" s="538">
        <f t="shared" si="57"/>
        <v>0</v>
      </c>
      <c r="R89" s="539">
        <f t="shared" si="57"/>
        <v>0</v>
      </c>
      <c r="S89" s="539">
        <f t="shared" si="57"/>
        <v>0</v>
      </c>
      <c r="T89" s="539">
        <f t="shared" si="57"/>
        <v>0</v>
      </c>
    </row>
    <row r="90" spans="1:36" s="8" customFormat="1" ht="39" customHeight="1" thickBot="1" x14ac:dyDescent="0.3">
      <c r="A90" s="675" t="s">
        <v>250</v>
      </c>
      <c r="B90" s="321"/>
      <c r="C90" s="321"/>
      <c r="D90" s="321"/>
      <c r="E90" s="321"/>
      <c r="F90" s="321"/>
      <c r="G90" s="321"/>
      <c r="H90" s="321"/>
      <c r="I90" s="321"/>
      <c r="J90" s="321"/>
      <c r="K90" s="321"/>
      <c r="L90" s="321"/>
      <c r="M90" s="321"/>
      <c r="N90" s="321"/>
      <c r="O90" s="321"/>
      <c r="P90" s="321"/>
      <c r="Q90" s="321"/>
      <c r="R90" s="321"/>
      <c r="S90" s="321"/>
      <c r="T90" s="321"/>
      <c r="U90" s="418"/>
      <c r="V90" s="418"/>
      <c r="W90" s="418"/>
      <c r="X90" s="418"/>
      <c r="Y90" s="418"/>
      <c r="Z90" s="418"/>
      <c r="AA90" s="418"/>
      <c r="AB90" s="418"/>
      <c r="AC90" s="418"/>
      <c r="AD90" s="418"/>
      <c r="AE90" s="418"/>
      <c r="AF90" s="418"/>
      <c r="AG90" s="418"/>
      <c r="AH90" s="418"/>
      <c r="AI90" s="418"/>
      <c r="AJ90" s="418"/>
    </row>
    <row r="91" spans="1:36" ht="12.75" customHeight="1" x14ac:dyDescent="0.2">
      <c r="A91" s="237"/>
      <c r="B91" s="237"/>
      <c r="C91" s="237"/>
      <c r="D91" s="237"/>
      <c r="E91" s="237"/>
      <c r="F91" s="237"/>
      <c r="G91" s="770" t="s">
        <v>13</v>
      </c>
      <c r="H91" s="771"/>
      <c r="I91" s="771"/>
      <c r="J91" s="771"/>
      <c r="K91" s="772"/>
      <c r="L91" s="786" t="s">
        <v>14</v>
      </c>
      <c r="M91" s="787"/>
      <c r="N91" s="788"/>
      <c r="O91" s="789"/>
      <c r="P91" s="776" t="s">
        <v>15</v>
      </c>
      <c r="Q91" s="777"/>
      <c r="R91" s="777"/>
      <c r="S91" s="777"/>
      <c r="T91" s="777"/>
    </row>
    <row r="92" spans="1:36" ht="15.75" x14ac:dyDescent="0.25">
      <c r="A92" s="237"/>
      <c r="B92" s="246"/>
      <c r="C92" s="237"/>
      <c r="D92" s="237"/>
      <c r="E92" s="246"/>
      <c r="F92" s="613" t="s">
        <v>16</v>
      </c>
      <c r="G92" s="602" t="str">
        <f t="shared" ref="G92:R92" si="58">IF(G$3="","",G$3)</f>
        <v/>
      </c>
      <c r="H92" s="346" t="str">
        <f t="shared" si="58"/>
        <v/>
      </c>
      <c r="I92" s="346" t="str">
        <f>IF(I$3="","",I$3)</f>
        <v/>
      </c>
      <c r="J92" s="346" t="str">
        <f t="shared" si="58"/>
        <v/>
      </c>
      <c r="K92" s="599" t="str">
        <f t="shared" si="58"/>
        <v/>
      </c>
      <c r="L92" s="592" t="str">
        <f t="shared" si="58"/>
        <v/>
      </c>
      <c r="M92" s="346" t="str">
        <f t="shared" si="58"/>
        <v/>
      </c>
      <c r="N92" s="346" t="str">
        <f t="shared" si="58"/>
        <v/>
      </c>
      <c r="O92" s="599" t="str">
        <f t="shared" si="58"/>
        <v/>
      </c>
      <c r="P92" s="602" t="str">
        <f t="shared" si="58"/>
        <v/>
      </c>
      <c r="Q92" s="346" t="str">
        <f t="shared" si="58"/>
        <v/>
      </c>
      <c r="R92" s="599" t="str">
        <f t="shared" si="58"/>
        <v/>
      </c>
      <c r="S92" s="599" t="str">
        <f t="shared" ref="S92:T92" si="59">IF(R92="","",R92+1)</f>
        <v/>
      </c>
      <c r="T92" s="599" t="str">
        <f t="shared" si="59"/>
        <v/>
      </c>
    </row>
    <row r="93" spans="1:36" ht="135" customHeight="1" thickBot="1" x14ac:dyDescent="0.25">
      <c r="A93" s="508"/>
      <c r="B93" s="507"/>
      <c r="C93" s="507"/>
      <c r="D93" s="507" t="s">
        <v>251</v>
      </c>
      <c r="E93" s="507"/>
      <c r="F93" s="507"/>
      <c r="G93" s="603" t="s">
        <v>302</v>
      </c>
      <c r="H93" s="594" t="s">
        <v>303</v>
      </c>
      <c r="I93" s="594" t="s">
        <v>304</v>
      </c>
      <c r="J93" s="594" t="s">
        <v>305</v>
      </c>
      <c r="K93" s="595" t="s">
        <v>17</v>
      </c>
      <c r="L93" s="612" t="s">
        <v>18</v>
      </c>
      <c r="M93" s="609" t="s">
        <v>19</v>
      </c>
      <c r="N93" s="609" t="s">
        <v>252</v>
      </c>
      <c r="O93" s="611" t="s">
        <v>21</v>
      </c>
      <c r="P93" s="608" t="s">
        <v>22</v>
      </c>
      <c r="Q93" s="609" t="s">
        <v>23</v>
      </c>
      <c r="R93" s="611" t="s">
        <v>24</v>
      </c>
      <c r="S93" s="611" t="s">
        <v>25</v>
      </c>
      <c r="T93" s="611" t="s">
        <v>26</v>
      </c>
    </row>
    <row r="94" spans="1:36" ht="33" customHeight="1" thickTop="1" x14ac:dyDescent="0.25">
      <c r="A94" s="706" t="s">
        <v>253</v>
      </c>
      <c r="B94" s="663"/>
      <c r="C94" s="663"/>
      <c r="D94" s="663"/>
      <c r="E94" s="663"/>
      <c r="F94" s="664"/>
      <c r="G94" s="541" t="s">
        <v>244</v>
      </c>
      <c r="H94" s="380" t="s">
        <v>244</v>
      </c>
      <c r="I94" s="380" t="s">
        <v>244</v>
      </c>
      <c r="J94" s="380" t="s">
        <v>244</v>
      </c>
      <c r="K94" s="381" t="s">
        <v>244</v>
      </c>
      <c r="L94" s="220"/>
      <c r="M94" s="221"/>
      <c r="N94" s="221"/>
      <c r="O94" s="222"/>
      <c r="P94" s="223"/>
      <c r="Q94" s="221"/>
      <c r="R94" s="222"/>
      <c r="S94" s="222"/>
      <c r="T94" s="222"/>
    </row>
    <row r="95" spans="1:36" ht="18" customHeight="1" x14ac:dyDescent="0.2">
      <c r="A95" s="542" t="s">
        <v>254</v>
      </c>
      <c r="B95" s="543"/>
      <c r="C95" s="543"/>
      <c r="D95" s="543"/>
      <c r="E95" s="543"/>
      <c r="F95" s="544"/>
      <c r="G95" s="545" t="s">
        <v>244</v>
      </c>
      <c r="H95" s="546" t="s">
        <v>244</v>
      </c>
      <c r="I95" s="546" t="s">
        <v>244</v>
      </c>
      <c r="J95" s="546" t="s">
        <v>244</v>
      </c>
      <c r="K95" s="547" t="s">
        <v>244</v>
      </c>
      <c r="L95" s="224"/>
      <c r="M95" s="225"/>
      <c r="N95" s="225"/>
      <c r="O95" s="226"/>
      <c r="P95" s="227"/>
      <c r="Q95" s="225"/>
      <c r="R95" s="226"/>
      <c r="S95" s="226"/>
      <c r="T95" s="226"/>
    </row>
    <row r="96" spans="1:36" ht="18" customHeight="1" x14ac:dyDescent="0.2">
      <c r="A96" s="542"/>
      <c r="B96" s="543"/>
      <c r="C96" s="543"/>
      <c r="D96" s="543"/>
      <c r="E96" s="543"/>
      <c r="F96" s="544"/>
      <c r="G96" s="545"/>
      <c r="H96" s="546"/>
      <c r="I96" s="546"/>
      <c r="J96" s="546"/>
      <c r="K96" s="547"/>
      <c r="L96" s="224"/>
      <c r="M96" s="225"/>
      <c r="N96" s="225"/>
      <c r="O96" s="226"/>
      <c r="P96" s="227"/>
      <c r="Q96" s="225"/>
      <c r="R96" s="226"/>
      <c r="S96" s="226"/>
      <c r="T96" s="226"/>
    </row>
    <row r="97" spans="1:36" ht="18" customHeight="1" x14ac:dyDescent="0.2">
      <c r="A97" s="542"/>
      <c r="B97" s="543"/>
      <c r="C97" s="543"/>
      <c r="D97" s="543"/>
      <c r="E97" s="543"/>
      <c r="F97" s="544"/>
      <c r="G97" s="545"/>
      <c r="H97" s="546"/>
      <c r="I97" s="546"/>
      <c r="J97" s="546"/>
      <c r="K97" s="547"/>
      <c r="L97" s="224"/>
      <c r="M97" s="225"/>
      <c r="N97" s="225"/>
      <c r="O97" s="226"/>
      <c r="P97" s="227"/>
      <c r="Q97" s="225"/>
      <c r="R97" s="226"/>
      <c r="S97" s="226"/>
      <c r="T97" s="226"/>
    </row>
    <row r="98" spans="1:36" ht="15.75" x14ac:dyDescent="0.25">
      <c r="A98" s="790" t="s">
        <v>300</v>
      </c>
      <c r="B98" s="791"/>
      <c r="C98" s="791"/>
      <c r="D98" s="791"/>
      <c r="E98" s="791"/>
      <c r="F98" s="792"/>
      <c r="G98" s="541" t="s">
        <v>244</v>
      </c>
      <c r="H98" s="380" t="s">
        <v>244</v>
      </c>
      <c r="I98" s="380" t="s">
        <v>244</v>
      </c>
      <c r="J98" s="380" t="s">
        <v>244</v>
      </c>
      <c r="K98" s="381" t="s">
        <v>244</v>
      </c>
      <c r="L98" s="220"/>
      <c r="M98" s="221"/>
      <c r="N98" s="221"/>
      <c r="O98" s="222"/>
      <c r="P98" s="223"/>
      <c r="Q98" s="221"/>
      <c r="R98" s="222"/>
      <c r="S98" s="222"/>
      <c r="T98" s="222"/>
    </row>
    <row r="99" spans="1:36" ht="15.75" x14ac:dyDescent="0.25">
      <c r="A99" s="790" t="s">
        <v>256</v>
      </c>
      <c r="B99" s="791"/>
      <c r="C99" s="791"/>
      <c r="D99" s="791"/>
      <c r="E99" s="791"/>
      <c r="F99" s="792"/>
      <c r="G99" s="541" t="s">
        <v>244</v>
      </c>
      <c r="H99" s="380" t="s">
        <v>244</v>
      </c>
      <c r="I99" s="380" t="s">
        <v>244</v>
      </c>
      <c r="J99" s="380" t="s">
        <v>244</v>
      </c>
      <c r="K99" s="381" t="s">
        <v>244</v>
      </c>
      <c r="L99" s="561" t="str">
        <f>IF(L92="","",L94+L95-L98)</f>
        <v/>
      </c>
      <c r="M99" s="506" t="str">
        <f>IF($L92="","",IF(M92="","",IF(COUNTIF($L92:M92,M92)&gt;1,"",M94+M95-M98)))</f>
        <v/>
      </c>
      <c r="N99" s="506" t="str">
        <f>IF($L92="","",IF(N92="","",IF(COUNTIF($L92:N92,N92)&gt;1,"",N94+N95-N98)))</f>
        <v/>
      </c>
      <c r="O99" s="562" t="str">
        <f>IF($L92="","",IF(O92="","",IF(COUNTIF($L92:O92,O92)&gt;1,"",O94+O95-O98)))</f>
        <v/>
      </c>
      <c r="P99" s="505" t="str">
        <f>IF($L92="","",IF(P92="","",IF(COUNTIF($L92:P92,P92)&gt;1,"",P94+P95-P98)))</f>
        <v/>
      </c>
      <c r="Q99" s="506" t="str">
        <f>IF($L92="","",IF(Q92="","",IF(COUNTIF($L92:Q92,Q92)&gt;1,"",Q94+Q95-Q98)))</f>
        <v/>
      </c>
      <c r="R99" s="562" t="str">
        <f>IF($L92="","",IF(R92="","",IF(COUNTIF($L92:R92,R92)&gt;1,"",R94+R95-R98)))</f>
        <v/>
      </c>
      <c r="S99" s="562" t="str">
        <f>IF($L92="","",IF(S92="","",IF(COUNTIF($L92:S92,S92)&gt;1,"",S94+S95-S98)))</f>
        <v/>
      </c>
      <c r="T99" s="562" t="str">
        <f>IF($L92="","",IF(T92="","",IF(COUNTIF($L92:T92,T92)&gt;1,"",T94+T95-T98)))</f>
        <v/>
      </c>
    </row>
    <row r="100" spans="1:36" ht="15.75" x14ac:dyDescent="0.25">
      <c r="A100" s="503"/>
      <c r="B100" s="504"/>
      <c r="C100" s="504"/>
      <c r="D100" s="504"/>
      <c r="E100" s="504"/>
      <c r="F100" s="504"/>
      <c r="G100" s="541"/>
      <c r="H100" s="380"/>
      <c r="I100" s="380"/>
      <c r="J100" s="380"/>
      <c r="K100" s="381"/>
      <c r="L100" s="561"/>
      <c r="M100" s="506"/>
      <c r="N100" s="506"/>
      <c r="O100" s="562"/>
      <c r="P100" s="563"/>
      <c r="Q100" s="564"/>
      <c r="R100" s="565"/>
      <c r="S100" s="565"/>
      <c r="T100" s="565"/>
    </row>
    <row r="101" spans="1:36" s="138" customFormat="1" x14ac:dyDescent="0.2">
      <c r="A101" s="548" t="s">
        <v>257</v>
      </c>
      <c r="B101" s="549"/>
      <c r="C101" s="549"/>
      <c r="D101" s="549"/>
      <c r="E101" s="549"/>
      <c r="F101" s="549"/>
      <c r="G101" s="550" t="s">
        <v>244</v>
      </c>
      <c r="H101" s="383" t="s">
        <v>244</v>
      </c>
      <c r="I101" s="383" t="s">
        <v>244</v>
      </c>
      <c r="J101" s="383" t="s">
        <v>244</v>
      </c>
      <c r="K101" s="384" t="s">
        <v>244</v>
      </c>
      <c r="L101" s="566" t="str">
        <f>IF(L92="","",0)</f>
        <v/>
      </c>
      <c r="M101" s="567" t="str">
        <f t="shared" ref="M101:T101" si="60">IF(M99="","",M92-$L92)</f>
        <v/>
      </c>
      <c r="N101" s="567" t="str">
        <f t="shared" si="60"/>
        <v/>
      </c>
      <c r="O101" s="568" t="str">
        <f t="shared" si="60"/>
        <v/>
      </c>
      <c r="P101" s="569" t="str">
        <f t="shared" si="60"/>
        <v/>
      </c>
      <c r="Q101" s="570" t="str">
        <f t="shared" si="60"/>
        <v/>
      </c>
      <c r="R101" s="571" t="str">
        <f t="shared" si="60"/>
        <v/>
      </c>
      <c r="S101" s="571" t="str">
        <f t="shared" si="60"/>
        <v/>
      </c>
      <c r="T101" s="571" t="str">
        <f t="shared" si="60"/>
        <v/>
      </c>
      <c r="U101" s="421"/>
      <c r="V101" s="421"/>
      <c r="W101" s="421"/>
      <c r="X101" s="421"/>
      <c r="Y101" s="421"/>
      <c r="Z101" s="421"/>
      <c r="AA101" s="421"/>
      <c r="AB101" s="421"/>
      <c r="AC101" s="421"/>
      <c r="AD101" s="421"/>
      <c r="AE101" s="421"/>
      <c r="AF101" s="421"/>
      <c r="AG101" s="421"/>
      <c r="AH101" s="421"/>
      <c r="AI101" s="421"/>
      <c r="AJ101" s="421"/>
    </row>
    <row r="102" spans="1:36" s="138" customFormat="1" x14ac:dyDescent="0.2">
      <c r="A102" s="548" t="s">
        <v>258</v>
      </c>
      <c r="B102" s="549"/>
      <c r="C102" s="549"/>
      <c r="D102" s="549"/>
      <c r="E102" s="549"/>
      <c r="F102" s="549"/>
      <c r="G102" s="550" t="s">
        <v>244</v>
      </c>
      <c r="H102" s="383" t="s">
        <v>244</v>
      </c>
      <c r="I102" s="383" t="s">
        <v>244</v>
      </c>
      <c r="J102" s="383" t="s">
        <v>244</v>
      </c>
      <c r="K102" s="384" t="s">
        <v>244</v>
      </c>
      <c r="L102" s="572" t="str">
        <f t="shared" ref="L102:T102" si="61">IF(L101="","",1/(1+4%)^L101)</f>
        <v/>
      </c>
      <c r="M102" s="573" t="str">
        <f t="shared" si="61"/>
        <v/>
      </c>
      <c r="N102" s="573" t="str">
        <f t="shared" si="61"/>
        <v/>
      </c>
      <c r="O102" s="574" t="str">
        <f t="shared" si="61"/>
        <v/>
      </c>
      <c r="P102" s="575" t="str">
        <f t="shared" si="61"/>
        <v/>
      </c>
      <c r="Q102" s="576" t="str">
        <f t="shared" si="61"/>
        <v/>
      </c>
      <c r="R102" s="577" t="str">
        <f t="shared" si="61"/>
        <v/>
      </c>
      <c r="S102" s="577" t="str">
        <f t="shared" si="61"/>
        <v/>
      </c>
      <c r="T102" s="577" t="str">
        <f t="shared" si="61"/>
        <v/>
      </c>
      <c r="U102" s="421"/>
      <c r="V102" s="421"/>
      <c r="W102" s="421"/>
      <c r="X102" s="421"/>
      <c r="Y102" s="421"/>
      <c r="Z102" s="421"/>
      <c r="AA102" s="421"/>
      <c r="AB102" s="421"/>
      <c r="AC102" s="421"/>
      <c r="AD102" s="421"/>
      <c r="AE102" s="421"/>
      <c r="AF102" s="421"/>
      <c r="AG102" s="421"/>
      <c r="AH102" s="421"/>
      <c r="AI102" s="421"/>
      <c r="AJ102" s="421"/>
    </row>
    <row r="103" spans="1:36" ht="16.5" thickBot="1" x14ac:dyDescent="0.3">
      <c r="A103" s="551" t="s">
        <v>259</v>
      </c>
      <c r="B103" s="552"/>
      <c r="C103" s="552"/>
      <c r="D103" s="552"/>
      <c r="E103" s="552"/>
      <c r="F103" s="552"/>
      <c r="G103" s="553" t="s">
        <v>244</v>
      </c>
      <c r="H103" s="554" t="s">
        <v>244</v>
      </c>
      <c r="I103" s="554" t="s">
        <v>244</v>
      </c>
      <c r="J103" s="554" t="s">
        <v>244</v>
      </c>
      <c r="K103" s="555" t="s">
        <v>244</v>
      </c>
      <c r="L103" s="578" t="str">
        <f t="shared" ref="L103:T103" si="62">IF(L101="","",L99*L102)</f>
        <v/>
      </c>
      <c r="M103" s="579" t="str">
        <f t="shared" si="62"/>
        <v/>
      </c>
      <c r="N103" s="579" t="str">
        <f t="shared" si="62"/>
        <v/>
      </c>
      <c r="O103" s="580" t="str">
        <f t="shared" si="62"/>
        <v/>
      </c>
      <c r="P103" s="581" t="str">
        <f t="shared" si="62"/>
        <v/>
      </c>
      <c r="Q103" s="582" t="str">
        <f t="shared" si="62"/>
        <v/>
      </c>
      <c r="R103" s="583" t="str">
        <f t="shared" si="62"/>
        <v/>
      </c>
      <c r="S103" s="583" t="str">
        <f t="shared" si="62"/>
        <v/>
      </c>
      <c r="T103" s="583" t="str">
        <f t="shared" si="62"/>
        <v/>
      </c>
    </row>
    <row r="104" spans="1:36" ht="15.75" x14ac:dyDescent="0.25">
      <c r="A104" s="414" t="s">
        <v>260</v>
      </c>
      <c r="B104" s="389"/>
      <c r="C104" s="389"/>
      <c r="D104" s="389"/>
      <c r="E104" s="389"/>
      <c r="F104" s="556"/>
      <c r="G104" s="390">
        <f>SUM(L103:R103)</f>
        <v>0</v>
      </c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</row>
    <row r="105" spans="1:36" ht="16.5" thickBot="1" x14ac:dyDescent="0.3">
      <c r="A105" s="557" t="s">
        <v>261</v>
      </c>
      <c r="B105" s="558"/>
      <c r="C105" s="558"/>
      <c r="D105" s="558"/>
      <c r="E105" s="558"/>
      <c r="F105" s="559"/>
      <c r="G105" s="560" t="e">
        <f>IRR(L99:R99,4%)</f>
        <v>#NUM!</v>
      </c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237"/>
    </row>
    <row r="106" spans="1:36" x14ac:dyDescent="0.2">
      <c r="A106" s="237"/>
      <c r="B106" s="237"/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</row>
  </sheetData>
  <sheetProtection algorithmName="SHA-512" hashValue="2XsVWy7h8AqPiehE7maev81b+zXGypBsgWprJffDsyrHidUxJNO/05XqG95XpHRbQUpv4jNj42k3cE+Z2XLwjw==" saltValue="tQ/ZxB2i367F6Silr74j4w==" spinCount="100000" sheet="1" objects="1" scenarios="1"/>
  <mergeCells count="18">
    <mergeCell ref="D83:E83"/>
    <mergeCell ref="G2:K2"/>
    <mergeCell ref="L2:O2"/>
    <mergeCell ref="P2:T2"/>
    <mergeCell ref="B47:F47"/>
    <mergeCell ref="G74:K74"/>
    <mergeCell ref="L74:O74"/>
    <mergeCell ref="P74:T74"/>
    <mergeCell ref="D77:E77"/>
    <mergeCell ref="D78:E78"/>
    <mergeCell ref="D79:E79"/>
    <mergeCell ref="D80:E80"/>
    <mergeCell ref="D82:E82"/>
    <mergeCell ref="A98:F98"/>
    <mergeCell ref="A99:F99"/>
    <mergeCell ref="G91:K91"/>
    <mergeCell ref="L91:O91"/>
    <mergeCell ref="P91:T91"/>
  </mergeCells>
  <conditionalFormatting sqref="G85:T85">
    <cfRule type="cellIs" dxfId="2" priority="1" operator="equal">
      <formula>"zagrożone upadłością"</formula>
    </cfRule>
    <cfRule type="cellIs" dxfId="1" priority="2" operator="equal">
      <formula>"bardzo słaba"</formula>
    </cfRule>
    <cfRule type="cellIs" dxfId="0" priority="3" operator="equal">
      <formula>"słaba"</formula>
    </cfRule>
  </conditionalFormatting>
  <dataValidations count="4">
    <dataValidation type="list" allowBlank="1" showInputMessage="1" showErrorMessage="1" sqref="G3" xr:uid="{99D8A542-D1D3-4BB1-9A42-8D69F0F7A045}">
      <formula1>"2012,2013,2014,2015,2016,2017,2018,2019,2020,2021,2022,2023,2024,2025"</formula1>
    </dataValidation>
    <dataValidation type="list" allowBlank="1" showInputMessage="1" showErrorMessage="1" sqref="H3" xr:uid="{B5C16B88-89C4-4F84-90FB-E934E485F422}">
      <formula1>"2013,2014,2015,2016,2017,2018,2019,2020,2021,2022,2023,2024,2025"</formula1>
    </dataValidation>
    <dataValidation type="list" allowBlank="1" showInputMessage="1" showErrorMessage="1" sqref="I3:K3" xr:uid="{285DC632-E728-4CA2-AFD8-4625E9ACCEBB}">
      <formula1>"2014,2015,2016,2017,2018,2019,2020,2021,2022,2023,2024,2025"</formula1>
    </dataValidation>
    <dataValidation type="list" allowBlank="1" showInputMessage="1" showErrorMessage="1" sqref="L3:O3" xr:uid="{5D737BDB-9D3C-4665-BEA7-0D03BD5A0113}">
      <formula1>"2014,2015,2016,2017,2018,2019,2020,2021,2022,2023,2024,2025,2026,2027"</formula1>
    </dataValidation>
  </dataValidations>
  <pageMargins left="0.59027777777777779" right="0.59027777777777779" top="0.73958333333333337" bottom="0.91666666666666663" header="0.51180555555555551" footer="0.31527777777777777"/>
  <pageSetup paperSize="9" scale="45" firstPageNumber="0" fitToHeight="0" orientation="landscape" horizontalDpi="300" verticalDpi="300" r:id="rId1"/>
  <headerFooter alignWithMargins="0">
    <oddFooter>&amp;C&amp;8&amp;G&amp;R&amp;"Arial,Normalny"&amp;12&amp;P</oddFooter>
  </headerFooter>
  <rowBreaks count="2" manualBreakCount="2">
    <brk id="24" max="16383" man="1"/>
    <brk id="42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077F1-7232-494F-A4C1-042844F0AEAF}">
  <sheetPr>
    <pageSetUpPr fitToPage="1"/>
  </sheetPr>
  <dimension ref="A1:D10"/>
  <sheetViews>
    <sheetView zoomScaleNormal="100" workbookViewId="0">
      <selection activeCell="B6" sqref="B6"/>
    </sheetView>
  </sheetViews>
  <sheetFormatPr defaultColWidth="0" defaultRowHeight="15" zeroHeight="1" x14ac:dyDescent="0.2"/>
  <cols>
    <col min="1" max="1" width="54" style="7" bestFit="1" customWidth="1"/>
    <col min="2" max="4" width="27.7109375" style="7" customWidth="1"/>
    <col min="5" max="16384" width="9.140625" style="7" hidden="1"/>
  </cols>
  <sheetData>
    <row r="1" spans="1:4" ht="23.25" customHeight="1" x14ac:dyDescent="0.2">
      <c r="A1" s="616" t="s">
        <v>316</v>
      </c>
      <c r="B1" s="617" t="s">
        <v>7</v>
      </c>
      <c r="C1" s="618" t="s">
        <v>8</v>
      </c>
      <c r="D1" s="645" t="s">
        <v>9</v>
      </c>
    </row>
    <row r="2" spans="1:4" ht="16.5" customHeight="1" x14ac:dyDescent="0.25">
      <c r="A2" s="642" t="s">
        <v>0</v>
      </c>
      <c r="B2" s="3"/>
      <c r="C2" s="3"/>
      <c r="D2" s="614"/>
    </row>
    <row r="3" spans="1:4" ht="16.5" customHeight="1" x14ac:dyDescent="0.25">
      <c r="A3" s="642" t="s">
        <v>1</v>
      </c>
      <c r="B3" s="3"/>
      <c r="C3" s="3"/>
      <c r="D3" s="614"/>
    </row>
    <row r="4" spans="1:4" ht="16.5" customHeight="1" x14ac:dyDescent="0.25">
      <c r="A4" s="642" t="s">
        <v>2</v>
      </c>
      <c r="B4" s="3"/>
      <c r="C4" s="3"/>
      <c r="D4" s="614"/>
    </row>
    <row r="5" spans="1:4" ht="16.5" customHeight="1" x14ac:dyDescent="0.25">
      <c r="A5" s="642" t="s">
        <v>6</v>
      </c>
      <c r="B5" s="3"/>
      <c r="C5" s="3"/>
      <c r="D5" s="614"/>
    </row>
    <row r="6" spans="1:4" ht="16.5" customHeight="1" x14ac:dyDescent="0.25">
      <c r="A6" s="642" t="s">
        <v>3</v>
      </c>
      <c r="B6" s="3"/>
      <c r="C6" s="3"/>
      <c r="D6" s="614"/>
    </row>
    <row r="7" spans="1:4" ht="15.75" x14ac:dyDescent="0.25">
      <c r="A7" s="642" t="s">
        <v>4</v>
      </c>
      <c r="B7" s="3"/>
      <c r="C7" s="3"/>
      <c r="D7" s="614"/>
    </row>
    <row r="8" spans="1:4" ht="15.75" x14ac:dyDescent="0.25">
      <c r="A8" s="643" t="s">
        <v>5</v>
      </c>
      <c r="B8" s="614"/>
      <c r="C8" s="614"/>
      <c r="D8" s="614"/>
    </row>
    <row r="9" spans="1:4" ht="47.25" x14ac:dyDescent="0.25">
      <c r="A9" s="640" t="s">
        <v>320</v>
      </c>
      <c r="B9" s="614"/>
      <c r="C9" s="614"/>
      <c r="D9" s="614"/>
    </row>
    <row r="10" spans="1:4" ht="15.75" x14ac:dyDescent="0.25">
      <c r="A10" s="644" t="s">
        <v>319</v>
      </c>
      <c r="B10" s="5"/>
      <c r="C10" s="5"/>
      <c r="D10" s="646"/>
    </row>
  </sheetData>
  <sheetProtection algorithmName="SHA-512" hashValue="YsUE/+HpIe6fGNG5JOdRhoV61jUeoZDUTM64307J3tWoEocuOhiCrmvERZCz5xc5bkfmPFMiFM4OSLdNNi70Mw==" saltValue="8XKlNVCNGE+8NjdID+6g+g==" spinCount="100000" sheet="1" objects="1" scenarios="1"/>
  <pageMargins left="0.7" right="0.7" top="0.75" bottom="0.75" header="0.3" footer="0.3"/>
  <pageSetup paperSize="9" scale="95" fitToHeight="0" orientation="landscape" verticalDpi="0" r:id="rId1"/>
  <headerFooter>
    <oddFooter>&amp;C&amp;G&amp;R&amp;"Arial,Normalny"&amp;12&amp;P</oddFooter>
  </headerFooter>
  <legacyDrawingHF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0019D-4F18-4094-A81D-67F33AAF65C3}">
  <sheetPr>
    <pageSetUpPr fitToPage="1"/>
  </sheetPr>
  <dimension ref="A1:D13"/>
  <sheetViews>
    <sheetView zoomScaleNormal="100" workbookViewId="0">
      <selection activeCell="B2" sqref="B2"/>
    </sheetView>
  </sheetViews>
  <sheetFormatPr defaultColWidth="0" defaultRowHeight="15" zeroHeight="1" x14ac:dyDescent="0.2"/>
  <cols>
    <col min="1" max="1" width="54.28515625" style="629" bestFit="1" customWidth="1"/>
    <col min="2" max="4" width="27.7109375" style="7" customWidth="1"/>
    <col min="5" max="16384" width="9.140625" style="7" hidden="1"/>
  </cols>
  <sheetData>
    <row r="1" spans="1:4" ht="20.25" customHeight="1" x14ac:dyDescent="0.2">
      <c r="A1" s="626" t="s">
        <v>11</v>
      </c>
    </row>
    <row r="2" spans="1:4" ht="31.5" x14ac:dyDescent="0.2">
      <c r="A2" s="641" t="s">
        <v>321</v>
      </c>
    </row>
    <row r="3" spans="1:4" ht="27.75" customHeight="1" x14ac:dyDescent="0.2">
      <c r="A3" s="627"/>
    </row>
    <row r="4" spans="1:4" ht="20.25" customHeight="1" x14ac:dyDescent="0.2">
      <c r="A4" s="628" t="s">
        <v>317</v>
      </c>
      <c r="B4" s="617" t="s">
        <v>7</v>
      </c>
      <c r="C4" s="618" t="s">
        <v>8</v>
      </c>
      <c r="D4" s="619" t="s">
        <v>9</v>
      </c>
    </row>
    <row r="5" spans="1:4" ht="16.5" customHeight="1" x14ac:dyDescent="0.25">
      <c r="A5" s="638" t="s">
        <v>0</v>
      </c>
      <c r="B5" s="3"/>
      <c r="C5" s="3"/>
      <c r="D5" s="4"/>
    </row>
    <row r="6" spans="1:4" ht="16.5" customHeight="1" x14ac:dyDescent="0.25">
      <c r="A6" s="638" t="s">
        <v>1</v>
      </c>
      <c r="B6" s="3"/>
      <c r="C6" s="3"/>
      <c r="D6" s="4"/>
    </row>
    <row r="7" spans="1:4" ht="16.5" customHeight="1" x14ac:dyDescent="0.25">
      <c r="A7" s="638" t="s">
        <v>2</v>
      </c>
      <c r="B7" s="3"/>
      <c r="C7" s="3"/>
      <c r="D7" s="4"/>
    </row>
    <row r="8" spans="1:4" ht="16.5" customHeight="1" x14ac:dyDescent="0.25">
      <c r="A8" s="638" t="s">
        <v>6</v>
      </c>
      <c r="B8" s="3"/>
      <c r="C8" s="3"/>
      <c r="D8" s="4"/>
    </row>
    <row r="9" spans="1:4" ht="16.5" customHeight="1" x14ac:dyDescent="0.25">
      <c r="A9" s="638" t="s">
        <v>3</v>
      </c>
      <c r="B9" s="3"/>
      <c r="C9" s="3"/>
      <c r="D9" s="4"/>
    </row>
    <row r="10" spans="1:4" ht="15.75" x14ac:dyDescent="0.25">
      <c r="A10" s="638" t="s">
        <v>4</v>
      </c>
      <c r="B10" s="3"/>
      <c r="C10" s="3"/>
      <c r="D10" s="4"/>
    </row>
    <row r="11" spans="1:4" ht="15.75" x14ac:dyDescent="0.25">
      <c r="A11" s="639" t="s">
        <v>5</v>
      </c>
      <c r="B11" s="614"/>
      <c r="C11" s="614"/>
      <c r="D11" s="615"/>
    </row>
    <row r="12" spans="1:4" ht="47.25" x14ac:dyDescent="0.25">
      <c r="A12" s="640" t="s">
        <v>320</v>
      </c>
      <c r="B12" s="614"/>
      <c r="C12" s="614"/>
      <c r="D12" s="615"/>
    </row>
    <row r="13" spans="1:4" ht="15.75" x14ac:dyDescent="0.25">
      <c r="A13" s="640" t="s">
        <v>319</v>
      </c>
      <c r="B13" s="5"/>
      <c r="C13" s="5"/>
      <c r="D13" s="6"/>
    </row>
  </sheetData>
  <sheetProtection algorithmName="SHA-512" hashValue="FMi9ZAxYWBYWXzm3E9avuAlK0eqBG7JHL4se5JdXrPCOzNQ5xIWn3xC5QXQSbWtDR2JorXM2BG1igZGmDfM09w==" saltValue="JaBXFR2ny0A+FscsQ+6slA==" spinCount="100000" sheet="1" objects="1" scenarios="1"/>
  <pageMargins left="0.7" right="0.7" top="0.75" bottom="0.75" header="0.3" footer="0.3"/>
  <pageSetup paperSize="9" scale="95" fitToHeight="0" orientation="landscape" verticalDpi="0" r:id="rId1"/>
  <headerFooter>
    <oddFooter>&amp;C&amp;G&amp;R&amp;"Arial,Normalny"&amp;12&amp;P</oddFooter>
  </headerFooter>
  <legacyDrawingHF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5</vt:i4>
      </vt:variant>
    </vt:vector>
  </HeadingPairs>
  <TitlesOfParts>
    <vt:vector size="11" baseType="lpstr">
      <vt:lpstr>Instrukcja</vt:lpstr>
      <vt:lpstr>Założenia do prognoz</vt:lpstr>
      <vt:lpstr>Pełna księgowość</vt:lpstr>
      <vt:lpstr>Uproszczona księgowość</vt:lpstr>
      <vt:lpstr>Dane wnioskodawcy</vt:lpstr>
      <vt:lpstr>Dane powiązanego</vt:lpstr>
      <vt:lpstr>'Dane powiązanego'!Obszar_wydruku</vt:lpstr>
      <vt:lpstr>'Dane wnioskodawcy'!Obszar_wydruku</vt:lpstr>
      <vt:lpstr>Instrukcja!Obszar_wydruku</vt:lpstr>
      <vt:lpstr>'Pełna księgowość'!Obszar_wydruku</vt:lpstr>
      <vt:lpstr>'Uproszczona księgowość'!Obszar_wydruku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I.2 Wzór Biznes Planu (część finansowa)</dc:title>
  <dc:creator>Oddział Oceny Projektów LAWP</dc:creator>
  <cp:lastModifiedBy>Oddział Oceny Projektów OOP</cp:lastModifiedBy>
  <cp:lastPrinted>2023-08-29T09:20:44Z</cp:lastPrinted>
  <dcterms:created xsi:type="dcterms:W3CDTF">2023-01-27T09:00:06Z</dcterms:created>
  <dcterms:modified xsi:type="dcterms:W3CDTF">2023-10-04T07:39:45Z</dcterms:modified>
</cp:coreProperties>
</file>