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3.8 GOZ w przedsiębiorstwach 2024\Konsultacje Audyt GOZ\"/>
    </mc:Choice>
  </mc:AlternateContent>
  <xr:revisionPtr revIDLastSave="0" documentId="14_{606F855D-EE83-4BF5-9484-99F435D29BBD}" xr6:coauthVersionLast="47" xr6:coauthVersionMax="47" xr10:uidLastSave="{00000000-0000-0000-0000-000000000000}"/>
  <bookViews>
    <workbookView xWindow="28680" yWindow="-120" windowWidth="29040" windowHeight="15840" activeTab="1" xr2:uid="{88BDF4BD-7BA7-4EDF-B968-C38B0FDD9DFD}"/>
  </bookViews>
  <sheets>
    <sheet name="Instrukcja" sheetId="2" r:id="rId1"/>
    <sheet name="Analiza opłacalności" sheetId="1" r:id="rId2"/>
  </sheets>
  <definedNames>
    <definedName name="Kod">#REF!</definedName>
    <definedName name="Lata">#REF!</definedName>
    <definedName name="_xlnm.Print_Area" localSheetId="1">'Analiza opłacalności'!$A:$P</definedName>
    <definedName name="Psn">#REF!</definedName>
    <definedName name="ŚT">#REF!</definedName>
    <definedName name="TakNie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9" i="1"/>
  <c r="C10" i="1" s="1"/>
  <c r="P8" i="1"/>
  <c r="P9" i="1" s="1"/>
  <c r="P10" i="1" s="1"/>
  <c r="O8" i="1"/>
  <c r="O9" i="1" s="1"/>
  <c r="N8" i="1"/>
  <c r="N9" i="1" s="1"/>
  <c r="M8" i="1"/>
  <c r="M9" i="1" s="1"/>
  <c r="L8" i="1"/>
  <c r="L9" i="1" s="1"/>
  <c r="L10" i="1" s="1"/>
  <c r="K8" i="1"/>
  <c r="K9" i="1" s="1"/>
  <c r="J8" i="1"/>
  <c r="J9" i="1" s="1"/>
  <c r="I8" i="1"/>
  <c r="I9" i="1" s="1"/>
  <c r="H8" i="1"/>
  <c r="H9" i="1" s="1"/>
  <c r="H10" i="1" s="1"/>
  <c r="G8" i="1"/>
  <c r="G9" i="1" s="1"/>
  <c r="F8" i="1"/>
  <c r="F9" i="1" s="1"/>
  <c r="E8" i="1"/>
  <c r="E9" i="1" s="1"/>
  <c r="D8" i="1"/>
  <c r="D9" i="1" s="1"/>
  <c r="D10" i="1" s="1"/>
  <c r="C8" i="1"/>
  <c r="B13" i="1" l="1"/>
  <c r="C11" i="1"/>
  <c r="E10" i="1"/>
  <c r="E11" i="1" s="1"/>
  <c r="I10" i="1"/>
  <c r="I11" i="1" s="1"/>
  <c r="M10" i="1"/>
  <c r="M11" i="1" s="1"/>
  <c r="F10" i="1"/>
  <c r="F11" i="1" s="1"/>
  <c r="J10" i="1"/>
  <c r="J11" i="1" s="1"/>
  <c r="N10" i="1"/>
  <c r="N11" i="1" s="1"/>
  <c r="G10" i="1"/>
  <c r="G11" i="1" s="1"/>
  <c r="K10" i="1"/>
  <c r="K11" i="1" s="1"/>
  <c r="O10" i="1"/>
  <c r="O11" i="1" s="1"/>
  <c r="D11" i="1"/>
  <c r="H11" i="1"/>
  <c r="L11" i="1"/>
  <c r="P11" i="1"/>
</calcChain>
</file>

<file path=xl/sharedStrings.xml><?xml version="1.0" encoding="utf-8"?>
<sst xmlns="http://schemas.openxmlformats.org/spreadsheetml/2006/main" count="33" uniqueCount="33">
  <si>
    <t>Ocena efektywności finansowej projektu</t>
  </si>
  <si>
    <t>Okres realizacji projektu</t>
  </si>
  <si>
    <t xml:space="preserve">Data:   </t>
  </si>
  <si>
    <t>Wyszczególnienie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</si>
  <si>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</si>
  <si>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</si>
  <si>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</si>
  <si>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</si>
  <si>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</si>
  <si>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</si>
  <si>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</si>
  <si>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</si>
  <si>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</si>
  <si>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Prognoza na koniec 6 roku kalendarzowego po zakończeniu realizacji projektu</t>
  </si>
  <si>
    <t>Prognoza na koniec 7 roku kalendarzowego po zakończeniu realizacji projektu</t>
  </si>
  <si>
    <t>Prognoza na koniec 8 roku kalendarzowego po zakończeniu realizacji projektu</t>
  </si>
  <si>
    <t>Prognoza na koniec 9 roku kalendarzowego po zakończeniu realizacji projektu</t>
  </si>
  <si>
    <t>Prognoza na koniec 10 roku kalendarzowego po zakończeniu realizacji projektu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</si>
  <si>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</si>
  <si>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</si>
  <si>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</si>
  <si>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</si>
  <si>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</si>
  <si>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</si>
  <si>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</si>
  <si>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</si>
  <si>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</si>
  <si>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Instrukcja</t>
  </si>
  <si>
    <t>Wszystkie pola muszą zostać wypełnione, w przypadku, gdy dane pole nie dotyczy wnioskodawcy należy wpisać "0,00", chyba że cała kolumna nie dotyczy wnioskodawcy, wówczas może pozostać niewypeniona.</t>
  </si>
  <si>
    <t>Dane finansowe w zakładce Analiza opłacalności należy podawać w tysiącach złotych, określone do dwóch miejsc po przecinku;</t>
  </si>
  <si>
    <t xml:space="preserve">Okres opłacalności projektu </t>
  </si>
  <si>
    <t xml:space="preserve">W wierszu "Data"- wskazać daty realizacji projektu oraz kolejne lata do 10 lat po zakończeniu projektu. 
Należy wypełnić danymi komórki w wierszach:
1. Zysk netto z działalności związanej z realizacją projektu/Oszczędność kosztów w wyniku realizacji projektu (to wartość, która reprezentuje zysk netto generowany przez projekt lub oszczędności kosztów wynikające z jego realizacji. Może to obejmować dodatkowe przychody lub zmniejszenie wydatków operacyjnych).	
2. Amortyzacja aktywów trwałych związanych z realizacją projektu (amortyzacja to proces rozłożenia kosztu aktywów trwałych (np. maszyny, budynki) na okres ich użytkowania. W tym wierszu uwzględnia się roczne koszty amortyzacji aktywów związanych z projektem).	
3. Koszty związane z realizacją projektu (wartość inwestycji); (to całkowite koszty poniesione na realizację projektu, obejmujące zarówno koszty kapitałowe np. zakup sprzętu, jak i operacyjne np. wynagrodzenia, materiały).
Kolejne wiersze wypełniają się automatycznie i nie należy wyprowadzać w nich żadnych danych.
4. Przepływy netto niezdyskontowane; (to różnica między przychodami a wydatkami związanymi z projektem, bez uwzględnienia wartości pieniądza w czasie. Przepływy te są sumowane dla każdego roku analizy).
5. Przepływy netto zdyskontowane: (to przepływy pieniężne, które zostały zdyskontowane przy użyciu współczynnika dyskonta, aby uwzględnić wartość pieniądza w czasie. Dyskontowanie pozwala na porównanie wartości pieniężnych z różnych okresów).
6. NPV (Net Present Value) / C (Current): (NPV to wartość bieżąca netto, która reprezentuje sumę zdyskontowanych przepływów pieniężnych netto. Wartość 0,00 oznacza, że projekt nie generuje ani zysku, ani straty w ujęciu bieżącej wartości pieniądza).
IRR (Internal Rate of Return): (IRR to wewnętrzna stopa zwrotu, która reprezentuje stopę dyskontową, przy której NPV projektu wynosi zero. Wartość #LICZBA! wskazuje na błąd w obliczeniach, co może wynikać z nieprawidłowych danych wejściowych, wyówczas należy zweryfikować poprawność wprowadzonych danych liczbowych).
Należy dochować szczególnej staranności wypełniając dane, tak aby możliwa była ocena opłacalności inwestycji. 
                      </t>
  </si>
  <si>
    <t>Opłacalność inwestycji określona jest poprzez wewnętrzną stopę zwrotu (IRR) dla której przyjęto wartość 6,55% (stopa zwrotu obligacji 10-letnich), która jest początkową wartością stopy zwrotu. 
Wynik będzie wyrażony jako procent, który reprezentuje stopę zwrotu z inwestycji. Wyświetlona wartość powyżej 6,55% oznacza, że inwestycja charakteryzuje się dużym potencjałem rynkowym, wysoką efektywnością kosztową i stosunkowo szybkim okresem zwrotu, wówczas pole podświetlone zostanie na czerwono. Taka inwestycja nie kwalifikuje się do wsparcia.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</si>
</sst>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3" fillId="2" borderId="0" xfId="1" applyFont="1" applyAlignment="1">
      <alignment horizontal="left" vertical="center"/>
    </xf>
    <xf numFmtId="0" fontId="2" fillId="3" borderId="0" xfId="2" applyFont="1" applyFill="1" applyAlignment="1">
      <alignment horizontal="left" vertical="center"/>
    </xf>
    <xf numFmtId="0" fontId="2" fillId="4" borderId="0" xfId="2" applyFont="1" applyFill="1" applyAlignment="1">
      <alignment horizontal="left" vertical="center"/>
    </xf>
    <xf numFmtId="0" fontId="2" fillId="5" borderId="0" xfId="2" applyFont="1" applyFill="1" applyAlignment="1">
      <alignment horizontal="left" vertical="center"/>
    </xf>
    <xf numFmtId="0" fontId="5" fillId="4" borderId="0" xfId="2" applyFont="1" applyFill="1" applyAlignment="1">
      <alignment horizontal="left"/>
    </xf>
    <xf numFmtId="0" fontId="5" fillId="6" borderId="0" xfId="2" applyFont="1" applyFill="1" applyAlignment="1">
      <alignment horizontal="left"/>
    </xf>
    <xf numFmtId="0" fontId="5" fillId="4" borderId="8" xfId="2" applyFont="1" applyFill="1" applyBorder="1" applyAlignment="1">
      <alignment horizontal="left"/>
    </xf>
    <xf numFmtId="0" fontId="5" fillId="4" borderId="9" xfId="2" applyFont="1" applyFill="1" applyBorder="1" applyAlignment="1">
      <alignment horizontal="left"/>
    </xf>
    <xf numFmtId="0" fontId="5" fillId="4" borderId="10" xfId="2" applyFont="1" applyFill="1" applyBorder="1" applyAlignment="1">
      <alignment horizontal="left"/>
    </xf>
    <xf numFmtId="0" fontId="5" fillId="4" borderId="11" xfId="2" applyFont="1" applyFill="1" applyBorder="1" applyAlignment="1">
      <alignment horizontal="left"/>
    </xf>
    <xf numFmtId="0" fontId="5" fillId="4" borderId="12" xfId="2" applyFont="1" applyFill="1" applyBorder="1" applyAlignment="1">
      <alignment horizontal="left" vertical="center" wrapText="1"/>
    </xf>
    <xf numFmtId="0" fontId="5" fillId="4" borderId="13" xfId="2" applyFont="1" applyFill="1" applyBorder="1" applyAlignment="1">
      <alignment horizontal="left" vertical="center" wrapText="1"/>
    </xf>
    <xf numFmtId="0" fontId="5" fillId="4" borderId="14" xfId="2" applyFont="1" applyFill="1" applyBorder="1" applyAlignment="1">
      <alignment horizontal="left" vertical="center" wrapText="1"/>
    </xf>
    <xf numFmtId="0" fontId="5" fillId="4" borderId="15" xfId="2" applyFont="1" applyFill="1" applyBorder="1" applyAlignment="1">
      <alignment horizontal="left" vertical="center" wrapText="1"/>
    </xf>
    <xf numFmtId="4" fontId="6" fillId="9" borderId="16" xfId="2" applyNumberFormat="1" applyFont="1" applyFill="1" applyBorder="1" applyAlignment="1" applyProtection="1">
      <alignment horizontal="left" vertical="center"/>
      <protection locked="0"/>
    </xf>
    <xf numFmtId="4" fontId="6" fillId="9" borderId="17" xfId="2" applyNumberFormat="1" applyFont="1" applyFill="1" applyBorder="1" applyAlignment="1" applyProtection="1">
      <alignment horizontal="left" vertical="center"/>
      <protection locked="0"/>
    </xf>
    <xf numFmtId="4" fontId="6" fillId="9" borderId="18" xfId="2" applyNumberFormat="1" applyFont="1" applyFill="1" applyBorder="1" applyAlignment="1" applyProtection="1">
      <alignment horizontal="left" vertical="center"/>
      <protection locked="0"/>
    </xf>
    <xf numFmtId="4" fontId="6" fillId="9" borderId="19" xfId="2" applyNumberFormat="1" applyFont="1" applyFill="1" applyBorder="1" applyAlignment="1" applyProtection="1">
      <alignment horizontal="left" vertical="center"/>
      <protection locked="0"/>
    </xf>
    <xf numFmtId="4" fontId="6" fillId="9" borderId="20" xfId="2" applyNumberFormat="1" applyFont="1" applyFill="1" applyBorder="1" applyAlignment="1" applyProtection="1">
      <alignment horizontal="left" vertical="center"/>
      <protection locked="0"/>
    </xf>
    <xf numFmtId="4" fontId="5" fillId="0" borderId="16" xfId="2" applyNumberFormat="1" applyFont="1" applyBorder="1" applyAlignment="1" applyProtection="1">
      <alignment horizontal="left" vertical="center"/>
      <protection locked="0"/>
    </xf>
    <xf numFmtId="4" fontId="5" fillId="0" borderId="17" xfId="2" applyNumberFormat="1" applyFont="1" applyBorder="1" applyAlignment="1" applyProtection="1">
      <alignment horizontal="left" vertical="center"/>
      <protection locked="0"/>
    </xf>
    <xf numFmtId="4" fontId="5" fillId="0" borderId="18" xfId="2" applyNumberFormat="1" applyFont="1" applyBorder="1" applyAlignment="1" applyProtection="1">
      <alignment horizontal="left" vertical="center"/>
      <protection locked="0"/>
    </xf>
    <xf numFmtId="4" fontId="5" fillId="0" borderId="19" xfId="2" applyNumberFormat="1" applyFont="1" applyBorder="1" applyAlignment="1" applyProtection="1">
      <alignment horizontal="left" vertical="center"/>
      <protection locked="0"/>
    </xf>
    <xf numFmtId="4" fontId="6" fillId="8" borderId="16" xfId="2" applyNumberFormat="1" applyFont="1" applyFill="1" applyBorder="1" applyAlignment="1">
      <alignment horizontal="left" vertical="center"/>
    </xf>
    <xf numFmtId="4" fontId="6" fillId="8" borderId="17" xfId="2" applyNumberFormat="1" applyFont="1" applyFill="1" applyBorder="1" applyAlignment="1">
      <alignment horizontal="left" vertical="center"/>
    </xf>
    <xf numFmtId="4" fontId="6" fillId="8" borderId="18" xfId="2" applyNumberFormat="1" applyFont="1" applyFill="1" applyBorder="1" applyAlignment="1">
      <alignment horizontal="left" vertical="center"/>
    </xf>
    <xf numFmtId="4" fontId="6" fillId="8" borderId="19" xfId="2" applyNumberFormat="1" applyFont="1" applyFill="1" applyBorder="1" applyAlignment="1">
      <alignment horizontal="left" vertical="center"/>
    </xf>
    <xf numFmtId="3" fontId="7" fillId="8" borderId="16" xfId="2" applyNumberFormat="1" applyFont="1" applyFill="1" applyBorder="1" applyAlignment="1">
      <alignment horizontal="left" vertical="center"/>
    </xf>
    <xf numFmtId="3" fontId="7" fillId="8" borderId="17" xfId="2" applyNumberFormat="1" applyFont="1" applyFill="1" applyBorder="1" applyAlignment="1">
      <alignment horizontal="left" vertical="center"/>
    </xf>
    <xf numFmtId="3" fontId="7" fillId="8" borderId="18" xfId="2" applyNumberFormat="1" applyFont="1" applyFill="1" applyBorder="1" applyAlignment="1">
      <alignment horizontal="left" vertical="center"/>
    </xf>
    <xf numFmtId="3" fontId="7" fillId="8" borderId="22" xfId="2" applyNumberFormat="1" applyFont="1" applyFill="1" applyBorder="1" applyAlignment="1">
      <alignment horizontal="left" vertical="center"/>
    </xf>
    <xf numFmtId="3" fontId="7" fillId="8" borderId="23" xfId="2" applyNumberFormat="1" applyFont="1" applyFill="1" applyBorder="1" applyAlignment="1">
      <alignment horizontal="left" vertical="center"/>
    </xf>
    <xf numFmtId="3" fontId="7" fillId="8" borderId="24" xfId="2" applyNumberFormat="1" applyFont="1" applyFill="1" applyBorder="1" applyAlignment="1">
      <alignment horizontal="left" vertical="center"/>
    </xf>
    <xf numFmtId="3" fontId="7" fillId="4" borderId="0" xfId="2" applyNumberFormat="1" applyFont="1" applyFill="1" applyAlignment="1">
      <alignment horizontal="left"/>
    </xf>
    <xf numFmtId="3" fontId="7" fillId="6" borderId="0" xfId="2" applyNumberFormat="1" applyFont="1" applyFill="1" applyAlignment="1">
      <alignment horizontal="left"/>
    </xf>
    <xf numFmtId="164" fontId="7" fillId="8" borderId="16" xfId="2" applyNumberFormat="1" applyFont="1" applyFill="1" applyBorder="1" applyAlignment="1">
      <alignment horizontal="left" vertical="center"/>
    </xf>
    <xf numFmtId="164" fontId="7" fillId="8" borderId="17" xfId="2" applyNumberFormat="1" applyFont="1" applyFill="1" applyBorder="1" applyAlignment="1">
      <alignment horizontal="left" vertical="center"/>
    </xf>
    <xf numFmtId="164" fontId="7" fillId="8" borderId="18" xfId="2" applyNumberFormat="1" applyFont="1" applyFill="1" applyBorder="1" applyAlignment="1">
      <alignment horizontal="left" vertical="center"/>
    </xf>
    <xf numFmtId="164" fontId="7" fillId="8" borderId="22" xfId="2" applyNumberFormat="1" applyFont="1" applyFill="1" applyBorder="1" applyAlignment="1">
      <alignment horizontal="left" vertical="center"/>
    </xf>
    <xf numFmtId="164" fontId="7" fillId="8" borderId="23" xfId="2" applyNumberFormat="1" applyFont="1" applyFill="1" applyBorder="1" applyAlignment="1">
      <alignment horizontal="left" vertical="center"/>
    </xf>
    <xf numFmtId="164" fontId="7" fillId="8" borderId="24" xfId="2" applyNumberFormat="1" applyFont="1" applyFill="1" applyBorder="1" applyAlignment="1">
      <alignment horizontal="left" vertical="center"/>
    </xf>
    <xf numFmtId="4" fontId="6" fillId="8" borderId="25" xfId="2" applyNumberFormat="1" applyFont="1" applyFill="1" applyBorder="1" applyAlignment="1">
      <alignment horizontal="left" vertical="center"/>
    </xf>
    <xf numFmtId="4" fontId="6" fillId="8" borderId="26" xfId="2" applyNumberFormat="1" applyFont="1" applyFill="1" applyBorder="1" applyAlignment="1">
      <alignment horizontal="left" vertical="center"/>
    </xf>
    <xf numFmtId="4" fontId="6" fillId="8" borderId="27" xfId="2" applyNumberFormat="1" applyFont="1" applyFill="1" applyBorder="1" applyAlignment="1">
      <alignment horizontal="left" vertical="center"/>
    </xf>
    <xf numFmtId="4" fontId="6" fillId="8" borderId="28" xfId="2" applyNumberFormat="1" applyFont="1" applyFill="1" applyBorder="1" applyAlignment="1">
      <alignment horizontal="left" vertical="center"/>
    </xf>
    <xf numFmtId="4" fontId="6" fillId="8" borderId="29" xfId="2" applyNumberFormat="1" applyFont="1" applyFill="1" applyBorder="1" applyAlignment="1">
      <alignment horizontal="left" vertical="center"/>
    </xf>
    <xf numFmtId="0" fontId="6" fillId="8" borderId="30" xfId="2" applyFont="1" applyFill="1" applyBorder="1" applyAlignment="1">
      <alignment horizontal="left" wrapText="1"/>
    </xf>
    <xf numFmtId="0" fontId="6" fillId="8" borderId="31" xfId="2" applyFont="1" applyFill="1" applyBorder="1" applyAlignment="1">
      <alignment horizontal="left" wrapText="1"/>
    </xf>
    <xf numFmtId="0" fontId="5" fillId="7" borderId="0" xfId="2" applyFont="1" applyFill="1" applyAlignment="1">
      <alignment horizontal="left"/>
    </xf>
    <xf numFmtId="0" fontId="5" fillId="4" borderId="32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center" vertical="center"/>
    </xf>
    <xf numFmtId="4" fontId="6" fillId="9" borderId="21" xfId="2" applyNumberFormat="1" applyFont="1" applyFill="1" applyBorder="1" applyAlignment="1" applyProtection="1">
      <alignment horizontal="left" vertical="center"/>
      <protection locked="0"/>
    </xf>
    <xf numFmtId="0" fontId="5" fillId="4" borderId="36" xfId="2" applyFont="1" applyFill="1" applyBorder="1" applyAlignment="1">
      <alignment horizontal="left" vertical="center" wrapText="1"/>
    </xf>
    <xf numFmtId="4" fontId="5" fillId="0" borderId="37" xfId="2" applyNumberFormat="1" applyFont="1" applyBorder="1" applyAlignment="1" applyProtection="1">
      <alignment horizontal="left" vertical="center"/>
      <protection locked="0"/>
    </xf>
    <xf numFmtId="4" fontId="6" fillId="9" borderId="33" xfId="2" applyNumberFormat="1" applyFont="1" applyFill="1" applyBorder="1" applyAlignment="1" applyProtection="1">
      <alignment horizontal="left" vertical="center"/>
      <protection locked="0"/>
    </xf>
    <xf numFmtId="4" fontId="6" fillId="8" borderId="38" xfId="2" applyNumberFormat="1" applyFont="1" applyFill="1" applyBorder="1" applyAlignment="1">
      <alignment horizontal="left" vertical="center"/>
    </xf>
    <xf numFmtId="0" fontId="2" fillId="10" borderId="0" xfId="0" applyFont="1" applyFill="1" applyAlignment="1">
      <alignment vertical="center"/>
    </xf>
    <xf numFmtId="0" fontId="1" fillId="4" borderId="39" xfId="0" applyFont="1" applyFill="1" applyBorder="1" applyAlignment="1">
      <alignment horizontal="left" vertical="top" wrapText="1"/>
    </xf>
    <xf numFmtId="4" fontId="6" fillId="8" borderId="40" xfId="2" applyNumberFormat="1" applyFont="1" applyFill="1" applyBorder="1" applyAlignment="1">
      <alignment horizontal="left" vertical="center"/>
    </xf>
    <xf numFmtId="10" fontId="6" fillId="8" borderId="41" xfId="3" applyNumberFormat="1" applyFont="1" applyFill="1" applyBorder="1" applyAlignment="1" applyProtection="1">
      <alignment horizontal="left" vertical="center"/>
    </xf>
    <xf numFmtId="0" fontId="6" fillId="8" borderId="46" xfId="2" applyFont="1" applyFill="1" applyBorder="1" applyAlignment="1">
      <alignment horizontal="left" wrapText="1"/>
    </xf>
    <xf numFmtId="0" fontId="6" fillId="8" borderId="47" xfId="2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left" vertical="center"/>
    </xf>
    <xf numFmtId="0" fontId="6" fillId="4" borderId="2" xfId="2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left" vertical="center"/>
    </xf>
    <xf numFmtId="0" fontId="6" fillId="4" borderId="4" xfId="2" applyFont="1" applyFill="1" applyBorder="1" applyAlignment="1">
      <alignment horizontal="left" vertical="center"/>
    </xf>
    <xf numFmtId="0" fontId="6" fillId="4" borderId="5" xfId="2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left" vertical="center"/>
    </xf>
    <xf numFmtId="0" fontId="6" fillId="4" borderId="7" xfId="2" applyFont="1" applyFill="1" applyBorder="1" applyAlignment="1">
      <alignment horizontal="left" vertical="center"/>
    </xf>
    <xf numFmtId="0" fontId="6" fillId="8" borderId="34" xfId="2" applyFont="1" applyFill="1" applyBorder="1" applyAlignment="1">
      <alignment horizontal="left" wrapText="1"/>
    </xf>
    <xf numFmtId="0" fontId="6" fillId="8" borderId="35" xfId="2" applyFont="1" applyFill="1" applyBorder="1" applyAlignment="1">
      <alignment horizontal="left" wrapText="1"/>
    </xf>
    <xf numFmtId="0" fontId="6" fillId="4" borderId="42" xfId="2" applyFont="1" applyFill="1" applyBorder="1" applyAlignment="1">
      <alignment horizontal="right"/>
    </xf>
    <xf numFmtId="0" fontId="6" fillId="4" borderId="43" xfId="2" applyFont="1" applyFill="1" applyBorder="1" applyAlignment="1">
      <alignment horizontal="right"/>
    </xf>
    <xf numFmtId="0" fontId="6" fillId="4" borderId="44" xfId="2" applyFont="1" applyFill="1" applyBorder="1" applyAlignment="1">
      <alignment horizontal="right"/>
    </xf>
    <xf numFmtId="0" fontId="6" fillId="4" borderId="45" xfId="2" applyFont="1" applyFill="1" applyBorder="1" applyAlignment="1">
      <alignment horizontal="right"/>
    </xf>
    <xf numFmtId="0" fontId="5" fillId="8" borderId="34" xfId="2" applyFont="1" applyFill="1" applyBorder="1" applyAlignment="1">
      <alignment horizontal="left" wrapText="1"/>
    </xf>
    <xf numFmtId="0" fontId="5" fillId="8" borderId="35" xfId="2" applyFont="1" applyFill="1" applyBorder="1" applyAlignment="1">
      <alignment horizontal="left" wrapText="1"/>
    </xf>
    <xf numFmtId="3" fontId="5" fillId="8" borderId="34" xfId="2" applyNumberFormat="1" applyFont="1" applyFill="1" applyBorder="1" applyAlignment="1">
      <alignment horizontal="left" wrapText="1"/>
    </xf>
    <xf numFmtId="3" fontId="5" fillId="8" borderId="35" xfId="2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left" vertical="top" wrapText="1"/>
    </xf>
  </cellXfs>
  <cellStyles count="4">
    <cellStyle name="60% — akcent 1" xfId="1" builtinId="32"/>
    <cellStyle name="Normalny" xfId="0" builtinId="0"/>
    <cellStyle name="Normalny 2" xfId="2" xr:uid="{D194B733-BF9A-4E94-B556-E0DAA5443736}"/>
    <cellStyle name="Procentowy 2" xfId="3" xr:uid="{CAC6E4C8-EEBC-4652-9C09-3439B9A85685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48BF-E52A-42ED-9593-817346890A05}">
  <dimension ref="A1:A5"/>
  <sheetViews>
    <sheetView topLeftCell="A4" workbookViewId="0">
      <selection activeCell="A4" sqref="A4"/>
    </sheetView>
  </sheetViews>
  <sheetFormatPr defaultRowHeight="15" x14ac:dyDescent="0.2"/>
  <cols>
    <col min="1" max="1" width="74.109375" customWidth="1"/>
  </cols>
  <sheetData>
    <row r="1" spans="1:1" ht="15.75" x14ac:dyDescent="0.2">
      <c r="A1" s="57" t="s">
        <v>27</v>
      </c>
    </row>
    <row r="2" spans="1:1" ht="30" x14ac:dyDescent="0.2">
      <c r="A2" s="58" t="s">
        <v>29</v>
      </c>
    </row>
    <row r="3" spans="1:1" ht="45" x14ac:dyDescent="0.2">
      <c r="A3" s="58" t="s">
        <v>28</v>
      </c>
    </row>
    <row r="4" spans="1:1" ht="409.5" customHeight="1" x14ac:dyDescent="0.2">
      <c r="A4" s="58" t="s">
        <v>31</v>
      </c>
    </row>
    <row r="5" spans="1:1" ht="116.25" customHeight="1" x14ac:dyDescent="0.2">
      <c r="A5" s="80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A901-2092-4299-ACF6-1E982BC66991}">
  <sheetPr codeName="Arkusz1">
    <pageSetUpPr fitToPage="1"/>
  </sheetPr>
  <dimension ref="A1:AI1048576"/>
  <sheetViews>
    <sheetView tabSelected="1" zoomScale="80" zoomScaleNormal="80" workbookViewId="0">
      <selection activeCell="C4" sqref="C4"/>
    </sheetView>
  </sheetViews>
  <sheetFormatPr defaultColWidth="0" defaultRowHeight="15" zeroHeight="1" x14ac:dyDescent="0.2"/>
  <cols>
    <col min="1" max="1" width="54.44140625" style="6" customWidth="1"/>
    <col min="2" max="2" width="12.5546875" style="6" customWidth="1"/>
    <col min="3" max="3" width="14.88671875" style="6" customWidth="1"/>
    <col min="4" max="4" width="12.33203125" style="6" customWidth="1"/>
    <col min="5" max="5" width="13.33203125" style="6" customWidth="1"/>
    <col min="6" max="14" width="13.6640625" style="6" customWidth="1"/>
    <col min="15" max="15" width="13.21875" style="6" customWidth="1"/>
    <col min="16" max="16" width="12.77734375" style="6" customWidth="1"/>
    <col min="17" max="17" width="7.109375" style="49" hidden="1" customWidth="1"/>
    <col min="18" max="18" width="39.109375" style="49" hidden="1" customWidth="1"/>
    <col min="19" max="20" width="7.109375" style="6" hidden="1" customWidth="1"/>
    <col min="21" max="21" width="25.5546875" style="6" hidden="1" customWidth="1"/>
    <col min="22" max="22" width="18.21875" style="6" hidden="1" customWidth="1"/>
    <col min="23" max="23" width="20.21875" style="6" hidden="1" customWidth="1"/>
    <col min="24" max="24" width="12" style="6" hidden="1" customWidth="1"/>
    <col min="25" max="25" width="24.6640625" style="6" hidden="1" customWidth="1"/>
    <col min="26" max="26" width="18.21875" style="6" hidden="1" customWidth="1"/>
    <col min="27" max="27" width="20.21875" style="6" hidden="1" customWidth="1"/>
    <col min="28" max="28" width="12" style="6" hidden="1" customWidth="1"/>
    <col min="29" max="30" width="24.6640625" style="6" hidden="1" customWidth="1"/>
    <col min="31" max="31" width="20.21875" style="6" hidden="1" customWidth="1"/>
    <col min="32" max="32" width="12" style="6" hidden="1" customWidth="1"/>
    <col min="33" max="35" width="24.6640625" style="6" hidden="1" customWidth="1"/>
    <col min="36" max="16384" width="7.109375" style="6" hidden="1"/>
  </cols>
  <sheetData>
    <row r="1" spans="1:18" s="4" customFormat="1" ht="39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</row>
    <row r="2" spans="1:18" ht="12.75" customHeight="1" x14ac:dyDescent="0.2">
      <c r="A2" s="72" t="s">
        <v>2</v>
      </c>
      <c r="B2" s="73"/>
      <c r="C2" s="63" t="s">
        <v>1</v>
      </c>
      <c r="D2" s="64"/>
      <c r="E2" s="65"/>
      <c r="F2" s="66"/>
      <c r="G2" s="67" t="s">
        <v>30</v>
      </c>
      <c r="H2" s="68"/>
      <c r="I2" s="68"/>
      <c r="J2" s="68"/>
      <c r="K2" s="68"/>
      <c r="L2" s="68"/>
      <c r="M2" s="68"/>
      <c r="N2" s="68"/>
      <c r="O2" s="68"/>
      <c r="P2" s="69"/>
      <c r="Q2" s="5"/>
      <c r="R2" s="5"/>
    </row>
    <row r="3" spans="1:18" ht="15.75" customHeight="1" x14ac:dyDescent="0.2">
      <c r="A3" s="74"/>
      <c r="B3" s="75"/>
      <c r="C3" s="10"/>
      <c r="D3" s="8"/>
      <c r="E3" s="8"/>
      <c r="F3" s="9"/>
      <c r="G3" s="7"/>
      <c r="H3" s="8"/>
      <c r="I3" s="9"/>
      <c r="J3" s="9"/>
      <c r="K3" s="9"/>
      <c r="L3" s="9"/>
      <c r="M3" s="9"/>
      <c r="N3" s="9"/>
      <c r="O3" s="9"/>
      <c r="P3" s="9"/>
      <c r="Q3" s="5"/>
      <c r="R3" s="5"/>
    </row>
    <row r="4" spans="1:18" ht="129" customHeight="1" thickBot="1" x14ac:dyDescent="0.25">
      <c r="A4" s="51" t="s">
        <v>3</v>
      </c>
      <c r="B4" s="50"/>
      <c r="C4" s="11" t="s">
        <v>4</v>
      </c>
      <c r="D4" s="53" t="s">
        <v>5</v>
      </c>
      <c r="E4" s="12" t="s">
        <v>6</v>
      </c>
      <c r="F4" s="13" t="s">
        <v>7</v>
      </c>
      <c r="G4" s="14" t="s">
        <v>8</v>
      </c>
      <c r="H4" s="12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5"/>
      <c r="R4" s="5"/>
    </row>
    <row r="5" spans="1:18" ht="38.25" customHeight="1" thickTop="1" x14ac:dyDescent="0.25">
      <c r="A5" s="70" t="s">
        <v>18</v>
      </c>
      <c r="B5" s="71"/>
      <c r="C5" s="52">
        <v>0</v>
      </c>
      <c r="D5" s="55">
        <v>0</v>
      </c>
      <c r="E5" s="15">
        <v>0</v>
      </c>
      <c r="F5" s="17">
        <v>0</v>
      </c>
      <c r="G5" s="18">
        <v>0</v>
      </c>
      <c r="H5" s="16">
        <v>0</v>
      </c>
      <c r="I5" s="17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5"/>
      <c r="R5" s="5"/>
    </row>
    <row r="6" spans="1:18" ht="38.25" customHeight="1" x14ac:dyDescent="0.2">
      <c r="A6" s="76" t="s">
        <v>19</v>
      </c>
      <c r="B6" s="77"/>
      <c r="C6" s="20">
        <v>0</v>
      </c>
      <c r="D6" s="54">
        <v>0</v>
      </c>
      <c r="E6" s="21">
        <v>0</v>
      </c>
      <c r="F6" s="22">
        <v>0</v>
      </c>
      <c r="G6" s="23">
        <v>0</v>
      </c>
      <c r="H6" s="21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5"/>
      <c r="R6" s="5"/>
    </row>
    <row r="7" spans="1:18" ht="38.25" customHeight="1" x14ac:dyDescent="0.25">
      <c r="A7" s="70" t="s">
        <v>20</v>
      </c>
      <c r="B7" s="71"/>
      <c r="C7" s="15">
        <v>0</v>
      </c>
      <c r="D7" s="16">
        <v>0</v>
      </c>
      <c r="E7" s="16">
        <v>0</v>
      </c>
      <c r="F7" s="17">
        <v>0</v>
      </c>
      <c r="G7" s="18">
        <v>0</v>
      </c>
      <c r="H7" s="16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5"/>
      <c r="R7" s="5"/>
    </row>
    <row r="8" spans="1:18" ht="38.25" customHeight="1" x14ac:dyDescent="0.25">
      <c r="A8" s="70" t="s">
        <v>21</v>
      </c>
      <c r="B8" s="71"/>
      <c r="C8" s="24" t="str">
        <f>IF(C3="","",C5+C6-C7)</f>
        <v/>
      </c>
      <c r="D8" s="25" t="str">
        <f>IF($C3="","",IF(D3="","",IF(COUNTIF($C3:D3,D3)&gt;1,"",D5+D6-D7)))</f>
        <v/>
      </c>
      <c r="E8" s="25" t="str">
        <f>IF($C3="","",IF(E3="","",IF(COUNTIF($C3:E3,E3)&gt;1,"",E5+E6-E7)))</f>
        <v/>
      </c>
      <c r="F8" s="26" t="str">
        <f>IF($C3="","",IF(F3="","",IF(COUNTIF($C3:F3,F3)&gt;1,"",F5+F6-F7)))</f>
        <v/>
      </c>
      <c r="G8" s="27" t="str">
        <f>IF($C3="","",IF(G3="","",IF(COUNTIF($C3:G3,G3)&gt;1,"",G5+G6-G7)))</f>
        <v/>
      </c>
      <c r="H8" s="25" t="str">
        <f>IF($C3="","",IF(H3="","",IF(COUNTIF($C3:H3,H3)&gt;1,"",H5+H6-H7)))</f>
        <v/>
      </c>
      <c r="I8" s="26" t="str">
        <f>IF($C3="","",IF(I3="","",IF(COUNTIF($C3:I3,I3)&gt;1,"",I5+I6-I7)))</f>
        <v/>
      </c>
      <c r="J8" s="26" t="str">
        <f>IF($C3="","",IF(J3="","",IF(COUNTIF($C3:J3,J3)&gt;1,"",J5+J6-J7)))</f>
        <v/>
      </c>
      <c r="K8" s="26" t="str">
        <f>IF($C3="","",IF(K3="","",IF(COUNTIF($C3:K3,K3)&gt;1,"",K5+K6-K7)))</f>
        <v/>
      </c>
      <c r="L8" s="26" t="str">
        <f>IF($C3="","",IF(L3="","",IF(COUNTIF($C3:L3,L3)&gt;1,"",L5+L6-L7)))</f>
        <v/>
      </c>
      <c r="M8" s="26" t="str">
        <f>IF($C3="","",IF(M3="","",IF(COUNTIF($C3:M3,M3)&gt;1,"",M5+M6-M7)))</f>
        <v/>
      </c>
      <c r="N8" s="26" t="str">
        <f>IF($C3="","",IF(N3="","",IF(COUNTIF($C3:N3,N3)&gt;1,"",N5+N6-N7)))</f>
        <v/>
      </c>
      <c r="O8" s="26" t="str">
        <f>IF($C3="","",IF(O3="","",IF(COUNTIF($C3:O3,O3)&gt;1,"",O5+O6-O7)))</f>
        <v/>
      </c>
      <c r="P8" s="26" t="str">
        <f>IF($C3="","",IF(P3="","",IF(COUNTIF($C3:P3,P3)&gt;1,"",P5+P6-P7)))</f>
        <v/>
      </c>
      <c r="Q8" s="5"/>
      <c r="R8" s="5"/>
    </row>
    <row r="9" spans="1:18" s="35" customFormat="1" ht="18.75" customHeight="1" x14ac:dyDescent="0.2">
      <c r="A9" s="78" t="s">
        <v>22</v>
      </c>
      <c r="B9" s="79"/>
      <c r="C9" s="28" t="str">
        <f>IF(C3="","",0)</f>
        <v/>
      </c>
      <c r="D9" s="29" t="str">
        <f>IF(D8="","",D3-$C3)</f>
        <v/>
      </c>
      <c r="E9" s="29" t="str">
        <f t="shared" ref="E9:P9" si="0">IF(E8="","",E3-$C3)</f>
        <v/>
      </c>
      <c r="F9" s="30" t="str">
        <f t="shared" si="0"/>
        <v/>
      </c>
      <c r="G9" s="31" t="str">
        <f t="shared" si="0"/>
        <v/>
      </c>
      <c r="H9" s="32" t="str">
        <f t="shared" si="0"/>
        <v/>
      </c>
      <c r="I9" s="33" t="str">
        <f t="shared" si="0"/>
        <v/>
      </c>
      <c r="J9" s="33" t="str">
        <f t="shared" si="0"/>
        <v/>
      </c>
      <c r="K9" s="33" t="str">
        <f t="shared" si="0"/>
        <v/>
      </c>
      <c r="L9" s="33" t="str">
        <f t="shared" si="0"/>
        <v/>
      </c>
      <c r="M9" s="33" t="str">
        <f t="shared" si="0"/>
        <v/>
      </c>
      <c r="N9" s="33" t="str">
        <f t="shared" si="0"/>
        <v/>
      </c>
      <c r="O9" s="33" t="str">
        <f t="shared" si="0"/>
        <v/>
      </c>
      <c r="P9" s="33" t="str">
        <f t="shared" si="0"/>
        <v/>
      </c>
      <c r="Q9" s="34"/>
      <c r="R9" s="34"/>
    </row>
    <row r="10" spans="1:18" s="35" customFormat="1" ht="38.25" customHeight="1" x14ac:dyDescent="0.2">
      <c r="A10" s="78" t="s">
        <v>23</v>
      </c>
      <c r="B10" s="79"/>
      <c r="C10" s="36" t="str">
        <f t="shared" ref="C10:J10" si="1">IF(C9="","",1/(1+6.55%)^C9)</f>
        <v/>
      </c>
      <c r="D10" s="37" t="str">
        <f t="shared" si="1"/>
        <v/>
      </c>
      <c r="E10" s="37" t="str">
        <f t="shared" si="1"/>
        <v/>
      </c>
      <c r="F10" s="38" t="str">
        <f t="shared" si="1"/>
        <v/>
      </c>
      <c r="G10" s="39" t="str">
        <f t="shared" si="1"/>
        <v/>
      </c>
      <c r="H10" s="40" t="str">
        <f t="shared" si="1"/>
        <v/>
      </c>
      <c r="I10" s="41" t="str">
        <f t="shared" si="1"/>
        <v/>
      </c>
      <c r="J10" s="41" t="str">
        <f t="shared" si="1"/>
        <v/>
      </c>
      <c r="K10" s="41" t="str">
        <f t="shared" ref="K10:P10" si="2">IF(K9="","",1/(1+6.55%)^K9)</f>
        <v/>
      </c>
      <c r="L10" s="41" t="str">
        <f t="shared" si="2"/>
        <v/>
      </c>
      <c r="M10" s="41" t="str">
        <f t="shared" si="2"/>
        <v/>
      </c>
      <c r="N10" s="41" t="str">
        <f t="shared" si="2"/>
        <v/>
      </c>
      <c r="O10" s="41" t="str">
        <f t="shared" si="2"/>
        <v/>
      </c>
      <c r="P10" s="41" t="str">
        <f t="shared" si="2"/>
        <v/>
      </c>
      <c r="Q10" s="34"/>
      <c r="R10" s="34"/>
    </row>
    <row r="11" spans="1:18" ht="38.25" customHeight="1" thickBot="1" x14ac:dyDescent="0.3">
      <c r="A11" s="61" t="s">
        <v>24</v>
      </c>
      <c r="B11" s="62"/>
      <c r="C11" s="56" t="str">
        <f t="shared" ref="C11:P11" si="3">IF(C9="","",C8*C10)</f>
        <v/>
      </c>
      <c r="D11" s="42" t="str">
        <f t="shared" si="3"/>
        <v/>
      </c>
      <c r="E11" s="42" t="str">
        <f t="shared" si="3"/>
        <v/>
      </c>
      <c r="F11" s="43" t="str">
        <f t="shared" si="3"/>
        <v/>
      </c>
      <c r="G11" s="44" t="str">
        <f t="shared" si="3"/>
        <v/>
      </c>
      <c r="H11" s="45" t="str">
        <f t="shared" si="3"/>
        <v/>
      </c>
      <c r="I11" s="46" t="str">
        <f t="shared" si="3"/>
        <v/>
      </c>
      <c r="J11" s="46" t="str">
        <f t="shared" si="3"/>
        <v/>
      </c>
      <c r="K11" s="46" t="str">
        <f t="shared" si="3"/>
        <v/>
      </c>
      <c r="L11" s="46" t="str">
        <f t="shared" si="3"/>
        <v/>
      </c>
      <c r="M11" s="46" t="str">
        <f t="shared" si="3"/>
        <v/>
      </c>
      <c r="N11" s="46" t="str">
        <f t="shared" si="3"/>
        <v/>
      </c>
      <c r="O11" s="46" t="str">
        <f t="shared" si="3"/>
        <v/>
      </c>
      <c r="P11" s="46" t="str">
        <f t="shared" si="3"/>
        <v/>
      </c>
      <c r="Q11" s="5"/>
      <c r="R11" s="5"/>
    </row>
    <row r="12" spans="1:18" ht="30.75" customHeight="1" x14ac:dyDescent="0.25">
      <c r="A12" s="47" t="s">
        <v>25</v>
      </c>
      <c r="B12" s="59">
        <f>SUM(C11:XFD11)</f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34.5" customHeight="1" thickBot="1" x14ac:dyDescent="0.3">
      <c r="A13" s="48" t="s">
        <v>26</v>
      </c>
      <c r="B13" s="60" t="e">
        <f>IRR(C8:P8,6.55%)</f>
        <v>#NUM!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"/>
    <row r="15" spans="1:18" x14ac:dyDescent="0.2"/>
    <row r="16" spans="1:18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1048310" spans="4:4" hidden="1" x14ac:dyDescent="0.2">
      <c r="D1048310" s="6">
        <v>5</v>
      </c>
    </row>
    <row r="1048576" x14ac:dyDescent="0.2"/>
  </sheetData>
  <mergeCells count="10">
    <mergeCell ref="A11:B11"/>
    <mergeCell ref="C2:F2"/>
    <mergeCell ref="G2:P2"/>
    <mergeCell ref="A5:B5"/>
    <mergeCell ref="A2:B3"/>
    <mergeCell ref="A6:B6"/>
    <mergeCell ref="A7:B7"/>
    <mergeCell ref="A8:B8"/>
    <mergeCell ref="A9:B9"/>
    <mergeCell ref="A10:B10"/>
  </mergeCells>
  <conditionalFormatting sqref="B13">
    <cfRule type="cellIs" dxfId="0" priority="1" operator="greaterThan">
      <formula>0.0655</formula>
    </cfRule>
  </conditionalFormatting>
  <dataValidations count="4">
    <dataValidation type="list" allowBlank="1" showInputMessage="1" showErrorMessage="1" sqref="N3:P3" xr:uid="{7783538C-0777-4865-A099-CDD60FD81315}">
      <formula1>"2030, 2031, 2032, 2033, 2034, 2035, 2036, 2037, 2038"</formula1>
    </dataValidation>
    <dataValidation type="list" allowBlank="1" showInputMessage="1" showErrorMessage="1" sqref="K3:M3" xr:uid="{A846BF26-6874-431E-AA20-DAB2B82EE4DC}">
      <formula1>"2028, 2029, 2030, 2031, 2032, 2033, 2034, 2035"</formula1>
    </dataValidation>
    <dataValidation type="list" allowBlank="1" showInputMessage="1" showErrorMessage="1" sqref="H3:J3 G3" xr:uid="{CD79B07D-7B1A-4914-AF72-428459CD15A8}">
      <formula1>"2025, 2026, 2027, 2028, 2029, 2030, 2031, 2032,"</formula1>
    </dataValidation>
    <dataValidation type="list" allowBlank="1" showInputMessage="1" showErrorMessage="1" sqref="C3:F3" xr:uid="{06A676BC-4604-4695-8BA3-E5FFBA7E091C}">
      <formula1>"2025, 2026, 2027, 2028, 2029"</formula1>
    </dataValidation>
  </dataValidations>
  <pageMargins left="0.25" right="0.25" top="0.75" bottom="0.75" header="0.3" footer="0.3"/>
  <pageSetup paperSize="9" scale="29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Analiza opłacalności</vt:lpstr>
      <vt:lpstr>'Analiza opłacalności'!Obszar_wydruku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OOP LAWP E</dc:creator>
  <cp:lastModifiedBy>OOP LAWP E</cp:lastModifiedBy>
  <dcterms:created xsi:type="dcterms:W3CDTF">2025-01-20T09:34:46Z</dcterms:created>
  <dcterms:modified xsi:type="dcterms:W3CDTF">2025-01-22T08:59:57Z</dcterms:modified>
</cp:coreProperties>
</file>