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zarnowski\Downloads\"/>
    </mc:Choice>
  </mc:AlternateContent>
  <xr:revisionPtr revIDLastSave="0" documentId="13_ncr:1_{66F2EC2E-3B6D-47B9-8E7E-D25AB8A99861}" xr6:coauthVersionLast="47" xr6:coauthVersionMax="47" xr10:uidLastSave="{00000000-0000-0000-0000-000000000000}"/>
  <bookViews>
    <workbookView xWindow="-120" yWindow="-120" windowWidth="29040" windowHeight="15840" tabRatio="666" xr2:uid="{68AD4C5B-093F-4FAB-9F31-AC4CF9DD70D6}"/>
  </bookViews>
  <sheets>
    <sheet name="Instrukcja" sheetId="7" r:id="rId1"/>
    <sheet name="Założenia do prognoz " sheetId="16" r:id="rId2"/>
    <sheet name="Pełna księgowość" sheetId="11" r:id="rId3"/>
    <sheet name="Uproszczona księgowość" sheetId="12" r:id="rId4"/>
    <sheet name="Dane wnioskodawcy" sheetId="15" r:id="rId5"/>
    <sheet name="Dane powiązanego" sheetId="14" r:id="rId6"/>
  </sheets>
  <definedNames>
    <definedName name="Kod" localSheetId="3">#REF!</definedName>
    <definedName name="Kod" localSheetId="1">#REF!</definedName>
    <definedName name="Kod">#REF!</definedName>
    <definedName name="Lata" localSheetId="3">#REF!</definedName>
    <definedName name="Lata" localSheetId="1">#REF!</definedName>
    <definedName name="Lata">#REF!</definedName>
    <definedName name="_xlnm.Print_Area" localSheetId="5">'Dane powiązanego'!$A$1:$D$14</definedName>
    <definedName name="_xlnm.Print_Area" localSheetId="4">Tabela4734[#All]</definedName>
    <definedName name="_xlnm.Print_Area" localSheetId="0">Instrukcja!$A$1:$A$5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 localSheetId="1">#REF!</definedName>
    <definedName name="Psn">#REF!</definedName>
    <definedName name="ŚT" localSheetId="3">#REF!</definedName>
    <definedName name="ŚT" localSheetId="1">#REF!</definedName>
    <definedName name="ŚT">#REF!</definedName>
    <definedName name="TakNie" localSheetId="3">#REF!</definedName>
    <definedName name="TakNie" localSheetId="1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11" l="1"/>
  <c r="G83" i="11"/>
  <c r="R232" i="11"/>
  <c r="O92" i="12"/>
  <c r="N92" i="12"/>
  <c r="M92" i="12"/>
  <c r="L92" i="12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 s="1"/>
  <c r="I24" i="12" s="1"/>
  <c r="H7" i="12"/>
  <c r="H5" i="12"/>
  <c r="G7" i="12"/>
  <c r="G5" i="12"/>
  <c r="G24" i="12" s="1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P3" i="11"/>
  <c r="Q3" i="11" s="1"/>
  <c r="K269" i="11"/>
  <c r="J269" i="11"/>
  <c r="I269" i="11"/>
  <c r="H269" i="11"/>
  <c r="G269" i="11"/>
  <c r="J259" i="11"/>
  <c r="O253" i="11"/>
  <c r="N253" i="11"/>
  <c r="M253" i="11"/>
  <c r="L253" i="11"/>
  <c r="K253" i="11"/>
  <c r="J253" i="11"/>
  <c r="I253" i="11"/>
  <c r="H253" i="11"/>
  <c r="G253" i="11"/>
  <c r="T232" i="11"/>
  <c r="S232" i="11"/>
  <c r="Q232" i="11"/>
  <c r="Q242" i="11" s="1"/>
  <c r="Q226" i="11" s="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S242" i="11" s="1"/>
  <c r="S226" i="11" s="1"/>
  <c r="R227" i="11"/>
  <c r="R242" i="11" s="1"/>
  <c r="R226" i="11" s="1"/>
  <c r="Q227" i="11"/>
  <c r="P227" i="11"/>
  <c r="O227" i="11"/>
  <c r="O242" i="11" s="1"/>
  <c r="O226" i="11" s="1"/>
  <c r="N227" i="11"/>
  <c r="M227" i="11"/>
  <c r="L227" i="11"/>
  <c r="K227" i="11"/>
  <c r="J227" i="11"/>
  <c r="J242" i="11" s="1"/>
  <c r="J226" i="11" s="1"/>
  <c r="I227" i="11"/>
  <c r="H227" i="11"/>
  <c r="G227" i="11"/>
  <c r="T221" i="11"/>
  <c r="T219" i="11" s="1"/>
  <c r="T216" i="11" s="1"/>
  <c r="S221" i="11"/>
  <c r="S219" i="11" s="1"/>
  <c r="S216" i="11" s="1"/>
  <c r="R221" i="11"/>
  <c r="R219" i="11" s="1"/>
  <c r="R216" i="11" s="1"/>
  <c r="Q221" i="11"/>
  <c r="Q219" i="11" s="1"/>
  <c r="Q216" i="11" s="1"/>
  <c r="P221" i="11"/>
  <c r="P219" i="11" s="1"/>
  <c r="P216" i="11" s="1"/>
  <c r="O221" i="11"/>
  <c r="O219" i="11" s="1"/>
  <c r="O216" i="11" s="1"/>
  <c r="N221" i="11"/>
  <c r="N219" i="11" s="1"/>
  <c r="N216" i="11" s="1"/>
  <c r="M221" i="11"/>
  <c r="M219" i="11" s="1"/>
  <c r="M216" i="11" s="1"/>
  <c r="L221" i="11"/>
  <c r="L219" i="11" s="1"/>
  <c r="L216" i="11" s="1"/>
  <c r="K221" i="11"/>
  <c r="K219" i="11" s="1"/>
  <c r="K216" i="11" s="1"/>
  <c r="J221" i="11"/>
  <c r="J219" i="11" s="1"/>
  <c r="J216" i="11" s="1"/>
  <c r="I221" i="11"/>
  <c r="I219" i="11" s="1"/>
  <c r="I216" i="11" s="1"/>
  <c r="H221" i="11"/>
  <c r="H219" i="11" s="1"/>
  <c r="H216" i="11" s="1"/>
  <c r="G221" i="11"/>
  <c r="G219" i="11" s="1"/>
  <c r="G216" i="11" s="1"/>
  <c r="T209" i="11"/>
  <c r="T207" i="11" s="1"/>
  <c r="T204" i="11" s="1"/>
  <c r="S209" i="11"/>
  <c r="S207" i="11" s="1"/>
  <c r="S204" i="11" s="1"/>
  <c r="S225" i="11" s="1"/>
  <c r="S203" i="11" s="1"/>
  <c r="R209" i="11"/>
  <c r="R207" i="11" s="1"/>
  <c r="R204" i="11" s="1"/>
  <c r="Q209" i="11"/>
  <c r="Q207" i="11" s="1"/>
  <c r="Q204" i="11" s="1"/>
  <c r="P209" i="11"/>
  <c r="P207" i="11" s="1"/>
  <c r="P204" i="11" s="1"/>
  <c r="O209" i="11"/>
  <c r="O207" i="11" s="1"/>
  <c r="O204" i="11" s="1"/>
  <c r="O225" i="11" s="1"/>
  <c r="O203" i="11" s="1"/>
  <c r="N209" i="11"/>
  <c r="N207" i="11" s="1"/>
  <c r="N204" i="11" s="1"/>
  <c r="M209" i="11"/>
  <c r="M207" i="11" s="1"/>
  <c r="M204" i="11" s="1"/>
  <c r="L209" i="11"/>
  <c r="L207" i="11" s="1"/>
  <c r="L204" i="11" s="1"/>
  <c r="K209" i="11"/>
  <c r="K207" i="11" s="1"/>
  <c r="K204" i="11" s="1"/>
  <c r="J209" i="11"/>
  <c r="J207" i="11" s="1"/>
  <c r="J204" i="11" s="1"/>
  <c r="I209" i="11"/>
  <c r="I207" i="11" s="1"/>
  <c r="I204" i="11" s="1"/>
  <c r="I225" i="11" s="1"/>
  <c r="I203" i="11" s="1"/>
  <c r="H209" i="11"/>
  <c r="H207" i="11" s="1"/>
  <c r="H204" i="11" s="1"/>
  <c r="G209" i="11"/>
  <c r="G207" i="11" s="1"/>
  <c r="G204" i="11" s="1"/>
  <c r="G225" i="11" s="1"/>
  <c r="G203" i="11" s="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P144" i="11"/>
  <c r="O144" i="11"/>
  <c r="N144" i="11"/>
  <c r="M144" i="11"/>
  <c r="L144" i="11"/>
  <c r="K144" i="11"/>
  <c r="J144" i="11"/>
  <c r="J154" i="11" s="1"/>
  <c r="I144" i="11"/>
  <c r="H144" i="11"/>
  <c r="G144" i="11"/>
  <c r="T137" i="11"/>
  <c r="T265" i="11" s="1"/>
  <c r="S137" i="11"/>
  <c r="S265" i="11" s="1"/>
  <c r="R137" i="11"/>
  <c r="R258" i="11" s="1"/>
  <c r="Q137" i="11"/>
  <c r="P137" i="11"/>
  <c r="O137" i="11"/>
  <c r="O258" i="11" s="1"/>
  <c r="N137" i="11"/>
  <c r="N265" i="11" s="1"/>
  <c r="M137" i="11"/>
  <c r="M258" i="11" s="1"/>
  <c r="L137" i="11"/>
  <c r="L258" i="11" s="1"/>
  <c r="K137" i="11"/>
  <c r="K265" i="11" s="1"/>
  <c r="J137" i="11"/>
  <c r="J265" i="11" s="1"/>
  <c r="I137" i="11"/>
  <c r="I259" i="11" s="1"/>
  <c r="H137" i="11"/>
  <c r="H258" i="11" s="1"/>
  <c r="G137" i="11"/>
  <c r="O135" i="11"/>
  <c r="N135" i="11"/>
  <c r="M135" i="11"/>
  <c r="L135" i="11"/>
  <c r="K135" i="11"/>
  <c r="J135" i="11"/>
  <c r="I135" i="11"/>
  <c r="H135" i="11"/>
  <c r="G135" i="11"/>
  <c r="T130" i="11"/>
  <c r="S130" i="11"/>
  <c r="S128" i="11" s="1"/>
  <c r="R130" i="11"/>
  <c r="R128" i="11" s="1"/>
  <c r="Q130" i="11"/>
  <c r="Q128" i="11" s="1"/>
  <c r="P130" i="11"/>
  <c r="P128" i="11" s="1"/>
  <c r="O130" i="11"/>
  <c r="O128" i="11" s="1"/>
  <c r="N130" i="11"/>
  <c r="N128" i="11" s="1"/>
  <c r="M130" i="11"/>
  <c r="M128" i="11" s="1"/>
  <c r="L130" i="11"/>
  <c r="L128" i="11" s="1"/>
  <c r="K130" i="11"/>
  <c r="K128" i="11" s="1"/>
  <c r="J130" i="11"/>
  <c r="J128" i="11" s="1"/>
  <c r="I130" i="11"/>
  <c r="I128" i="11" s="1"/>
  <c r="H130" i="11"/>
  <c r="G130" i="11"/>
  <c r="G128" i="11" s="1"/>
  <c r="T128" i="11"/>
  <c r="H128" i="11"/>
  <c r="T119" i="11"/>
  <c r="T115" i="11" s="1"/>
  <c r="S119" i="11"/>
  <c r="S115" i="11" s="1"/>
  <c r="R119" i="11"/>
  <c r="R115" i="11" s="1"/>
  <c r="Q119" i="11"/>
  <c r="P119" i="11"/>
  <c r="P115" i="11" s="1"/>
  <c r="O119" i="11"/>
  <c r="O115" i="11" s="1"/>
  <c r="N119" i="11"/>
  <c r="N115" i="11" s="1"/>
  <c r="M119" i="11"/>
  <c r="M115" i="11" s="1"/>
  <c r="L119" i="11"/>
  <c r="L115" i="11" s="1"/>
  <c r="K119" i="11"/>
  <c r="K115" i="11" s="1"/>
  <c r="J119" i="11"/>
  <c r="J115" i="11" s="1"/>
  <c r="I119" i="11"/>
  <c r="H119" i="11"/>
  <c r="H115" i="11" s="1"/>
  <c r="G119" i="11"/>
  <c r="G115" i="11" s="1"/>
  <c r="Q115" i="11"/>
  <c r="Q109" i="11" s="1"/>
  <c r="I115" i="11"/>
  <c r="T111" i="11"/>
  <c r="T110" i="11" s="1"/>
  <c r="S111" i="11"/>
  <c r="S110" i="11" s="1"/>
  <c r="R111" i="11"/>
  <c r="R110" i="11" s="1"/>
  <c r="Q111" i="11"/>
  <c r="Q110" i="11" s="1"/>
  <c r="P111" i="11"/>
  <c r="O111" i="11"/>
  <c r="O110" i="11" s="1"/>
  <c r="N111" i="11"/>
  <c r="N110" i="11" s="1"/>
  <c r="M111" i="11"/>
  <c r="M110" i="11" s="1"/>
  <c r="L111" i="11"/>
  <c r="L110" i="11" s="1"/>
  <c r="K111" i="11"/>
  <c r="K110" i="11" s="1"/>
  <c r="K109" i="11" s="1"/>
  <c r="K263" i="11" s="1"/>
  <c r="J111" i="11"/>
  <c r="J110" i="11" s="1"/>
  <c r="I111" i="11"/>
  <c r="I110" i="11" s="1"/>
  <c r="H111" i="11"/>
  <c r="H110" i="11" s="1"/>
  <c r="H109" i="11" s="1"/>
  <c r="G111" i="11"/>
  <c r="G110" i="11" s="1"/>
  <c r="P110" i="11"/>
  <c r="P109" i="11" s="1"/>
  <c r="P263" i="11" s="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M102" i="11" s="1"/>
  <c r="L104" i="11"/>
  <c r="L102" i="11" s="1"/>
  <c r="K104" i="11"/>
  <c r="K102" i="11" s="1"/>
  <c r="J104" i="11"/>
  <c r="J102" i="11" s="1"/>
  <c r="I104" i="11"/>
  <c r="I102" i="11" s="1"/>
  <c r="H104" i="11"/>
  <c r="H102" i="11" s="1"/>
  <c r="G104" i="11"/>
  <c r="G102" i="11" s="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6" i="11"/>
  <c r="S96" i="11"/>
  <c r="R96" i="11"/>
  <c r="Q96" i="11"/>
  <c r="P96" i="11"/>
  <c r="O96" i="11"/>
  <c r="N96" i="11"/>
  <c r="M96" i="11"/>
  <c r="L96" i="11"/>
  <c r="K96" i="11"/>
  <c r="K94" i="11" s="1"/>
  <c r="J96" i="11"/>
  <c r="I96" i="11"/>
  <c r="H96" i="11"/>
  <c r="G96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T63" i="11"/>
  <c r="S63" i="11"/>
  <c r="R63" i="11"/>
  <c r="Q63" i="11"/>
  <c r="P63" i="11"/>
  <c r="P62" i="11" s="1"/>
  <c r="P61" i="11" s="1"/>
  <c r="O63" i="11"/>
  <c r="N63" i="11"/>
  <c r="M63" i="11"/>
  <c r="L63" i="11"/>
  <c r="K63" i="11"/>
  <c r="J63" i="11"/>
  <c r="I63" i="11"/>
  <c r="H63" i="11"/>
  <c r="G63" i="11"/>
  <c r="T55" i="11"/>
  <c r="T54" i="11" s="1"/>
  <c r="S55" i="11"/>
  <c r="R55" i="11"/>
  <c r="R54" i="11" s="1"/>
  <c r="Q55" i="11"/>
  <c r="Q54" i="11" s="1"/>
  <c r="P55" i="11"/>
  <c r="P54" i="11" s="1"/>
  <c r="O55" i="11"/>
  <c r="O54" i="11" s="1"/>
  <c r="N55" i="11"/>
  <c r="N54" i="11" s="1"/>
  <c r="M55" i="11"/>
  <c r="M54" i="11" s="1"/>
  <c r="L55" i="11"/>
  <c r="L54" i="11" s="1"/>
  <c r="K55" i="11"/>
  <c r="K54" i="11" s="1"/>
  <c r="J55" i="11"/>
  <c r="J54" i="11" s="1"/>
  <c r="I55" i="11"/>
  <c r="I54" i="11" s="1"/>
  <c r="H55" i="11"/>
  <c r="H54" i="11" s="1"/>
  <c r="G55" i="11"/>
  <c r="G54" i="11" s="1"/>
  <c r="S54" i="11"/>
  <c r="T50" i="11"/>
  <c r="T49" i="11" s="1"/>
  <c r="S50" i="11"/>
  <c r="S49" i="11" s="1"/>
  <c r="R50" i="11"/>
  <c r="Q50" i="11"/>
  <c r="Q49" i="11" s="1"/>
  <c r="P50" i="11"/>
  <c r="P49" i="11" s="1"/>
  <c r="O50" i="11"/>
  <c r="O49" i="11" s="1"/>
  <c r="N50" i="11"/>
  <c r="N49" i="11" s="1"/>
  <c r="N48" i="11" s="1"/>
  <c r="M50" i="11"/>
  <c r="M49" i="11" s="1"/>
  <c r="L50" i="11"/>
  <c r="L49" i="11" s="1"/>
  <c r="K50" i="11"/>
  <c r="K49" i="11" s="1"/>
  <c r="J50" i="11"/>
  <c r="J49" i="11" s="1"/>
  <c r="J48" i="11" s="1"/>
  <c r="I50" i="11"/>
  <c r="I49" i="11" s="1"/>
  <c r="H50" i="11"/>
  <c r="H49" i="11" s="1"/>
  <c r="G50" i="11"/>
  <c r="R49" i="11"/>
  <c r="G49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T27" i="11"/>
  <c r="S27" i="11"/>
  <c r="R27" i="11"/>
  <c r="Q27" i="11"/>
  <c r="P27" i="11"/>
  <c r="O27" i="11"/>
  <c r="N27" i="11"/>
  <c r="M27" i="11"/>
  <c r="M26" i="11" s="1"/>
  <c r="M23" i="11" s="1"/>
  <c r="L27" i="11"/>
  <c r="K27" i="11"/>
  <c r="J27" i="11"/>
  <c r="I27" i="11"/>
  <c r="H27" i="11"/>
  <c r="G27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 s="1"/>
  <c r="L12" i="11"/>
  <c r="L11" i="11" s="1"/>
  <c r="K12" i="11"/>
  <c r="K11" i="11" s="1"/>
  <c r="J12" i="11"/>
  <c r="J11" i="11" s="1"/>
  <c r="I12" i="11"/>
  <c r="I11" i="11" s="1"/>
  <c r="H12" i="11"/>
  <c r="H11" i="11" s="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P253" i="11"/>
  <c r="P225" i="11"/>
  <c r="P203" i="11" s="1"/>
  <c r="L242" i="11"/>
  <c r="L226" i="11" s="1"/>
  <c r="I242" i="11"/>
  <c r="I226" i="11" s="1"/>
  <c r="J258" i="11"/>
  <c r="R259" i="11"/>
  <c r="T258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L99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M99" i="12"/>
  <c r="M101" i="12" s="1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T66" i="12"/>
  <c r="T68" i="12"/>
  <c r="T70" i="12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M265" i="11"/>
  <c r="O94" i="11"/>
  <c r="O265" i="11"/>
  <c r="H259" i="11"/>
  <c r="P259" i="11"/>
  <c r="P265" i="11"/>
  <c r="P258" i="11"/>
  <c r="I265" i="11"/>
  <c r="N258" i="11"/>
  <c r="S89" i="12"/>
  <c r="S83" i="12"/>
  <c r="S87" i="12"/>
  <c r="S79" i="12"/>
  <c r="S84" i="12"/>
  <c r="S85" i="12"/>
  <c r="N87" i="12"/>
  <c r="N79" i="12"/>
  <c r="N83" i="12"/>
  <c r="N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H84" i="12"/>
  <c r="H85" i="12"/>
  <c r="O89" i="12"/>
  <c r="O79" i="12"/>
  <c r="O87" i="12"/>
  <c r="O83" i="12"/>
  <c r="K84" i="12"/>
  <c r="K85" i="12"/>
  <c r="O84" i="12"/>
  <c r="O85" i="12"/>
  <c r="G89" i="12" l="1"/>
  <c r="G83" i="12"/>
  <c r="G79" i="12"/>
  <c r="G84" i="12" s="1"/>
  <c r="G85" i="12" s="1"/>
  <c r="G87" i="12"/>
  <c r="O99" i="12"/>
  <c r="O101" i="12" s="1"/>
  <c r="H265" i="11"/>
  <c r="T259" i="11"/>
  <c r="H94" i="11"/>
  <c r="L94" i="11"/>
  <c r="L93" i="11" s="1"/>
  <c r="L133" i="11" s="1"/>
  <c r="P94" i="11"/>
  <c r="P93" i="11" s="1"/>
  <c r="P133" i="11" s="1"/>
  <c r="T94" i="11"/>
  <c r="J94" i="11"/>
  <c r="I109" i="11"/>
  <c r="I263" i="11" s="1"/>
  <c r="J62" i="11"/>
  <c r="J61" i="11" s="1"/>
  <c r="J41" i="11" s="1"/>
  <c r="N62" i="11"/>
  <c r="N61" i="11" s="1"/>
  <c r="H154" i="11"/>
  <c r="H163" i="11" s="1"/>
  <c r="H178" i="11" s="1"/>
  <c r="H182" i="11" s="1"/>
  <c r="H185" i="11" s="1"/>
  <c r="H190" i="11" s="1"/>
  <c r="H202" i="11" s="1"/>
  <c r="H189" i="11" s="1"/>
  <c r="L154" i="11"/>
  <c r="L163" i="11" s="1"/>
  <c r="L178" i="11" s="1"/>
  <c r="L182" i="11" s="1"/>
  <c r="L185" i="11" s="1"/>
  <c r="L190" i="11" s="1"/>
  <c r="L202" i="11" s="1"/>
  <c r="L189" i="11" s="1"/>
  <c r="P154" i="11"/>
  <c r="P163" i="11" s="1"/>
  <c r="P178" i="11" s="1"/>
  <c r="P182" i="11" s="1"/>
  <c r="P185" i="11" s="1"/>
  <c r="P190" i="11" s="1"/>
  <c r="P202" i="11" s="1"/>
  <c r="P189" i="11" s="1"/>
  <c r="T154" i="11"/>
  <c r="T163" i="11" s="1"/>
  <c r="T178" i="11" s="1"/>
  <c r="T182" i="11" s="1"/>
  <c r="T185" i="11" s="1"/>
  <c r="T190" i="11" s="1"/>
  <c r="T202" i="11" s="1"/>
  <c r="T189" i="11" s="1"/>
  <c r="M225" i="11"/>
  <c r="M203" i="11" s="1"/>
  <c r="R48" i="11"/>
  <c r="L259" i="11"/>
  <c r="G259" i="11"/>
  <c r="O259" i="11"/>
  <c r="S258" i="11"/>
  <c r="J26" i="11"/>
  <c r="J23" i="11" s="1"/>
  <c r="N26" i="11"/>
  <c r="N23" i="11" s="1"/>
  <c r="N5" i="11" s="1"/>
  <c r="R26" i="11"/>
  <c r="R23" i="11" s="1"/>
  <c r="S48" i="11"/>
  <c r="K62" i="11"/>
  <c r="K61" i="11" s="1"/>
  <c r="I94" i="11"/>
  <c r="M94" i="11"/>
  <c r="Q94" i="11"/>
  <c r="I255" i="11"/>
  <c r="K225" i="11"/>
  <c r="K203" i="11" s="1"/>
  <c r="H242" i="11"/>
  <c r="H226" i="11" s="1"/>
  <c r="S259" i="11"/>
  <c r="K258" i="11"/>
  <c r="K26" i="11"/>
  <c r="K23" i="11" s="1"/>
  <c r="K5" i="11" s="1"/>
  <c r="O26" i="11"/>
  <c r="O23" i="11" s="1"/>
  <c r="S26" i="11"/>
  <c r="S23" i="11" s="1"/>
  <c r="R94" i="11"/>
  <c r="Q154" i="11"/>
  <c r="Q163" i="11" s="1"/>
  <c r="Q178" i="11" s="1"/>
  <c r="Q182" i="11" s="1"/>
  <c r="Q185" i="11" s="1"/>
  <c r="Q190" i="11" s="1"/>
  <c r="Q202" i="11" s="1"/>
  <c r="Q189" i="11" s="1"/>
  <c r="O154" i="11"/>
  <c r="O163" i="11" s="1"/>
  <c r="O178" i="11" s="1"/>
  <c r="O182" i="11" s="1"/>
  <c r="O185" i="11" s="1"/>
  <c r="O190" i="11" s="1"/>
  <c r="O202" i="11" s="1"/>
  <c r="O189" i="11" s="1"/>
  <c r="L225" i="11"/>
  <c r="L203" i="11" s="1"/>
  <c r="G242" i="11"/>
  <c r="G226" i="11" s="1"/>
  <c r="R109" i="11"/>
  <c r="R263" i="11" s="1"/>
  <c r="S154" i="11"/>
  <c r="S163" i="11" s="1"/>
  <c r="S178" i="11" s="1"/>
  <c r="S182" i="11" s="1"/>
  <c r="S185" i="11" s="1"/>
  <c r="S190" i="11" s="1"/>
  <c r="S202" i="11" s="1"/>
  <c r="S189" i="11" s="1"/>
  <c r="S243" i="11" s="1"/>
  <c r="J109" i="11"/>
  <c r="J256" i="11" s="1"/>
  <c r="N41" i="11"/>
  <c r="Q263" i="11"/>
  <c r="Q255" i="11"/>
  <c r="Q93" i="11"/>
  <c r="O5" i="11"/>
  <c r="K48" i="11"/>
  <c r="R5" i="11"/>
  <c r="I26" i="11"/>
  <c r="I23" i="11" s="1"/>
  <c r="I5" i="11" s="1"/>
  <c r="H62" i="11"/>
  <c r="H61" i="11" s="1"/>
  <c r="L62" i="11"/>
  <c r="L61" i="11" s="1"/>
  <c r="R62" i="11"/>
  <c r="R61" i="11" s="1"/>
  <c r="S109" i="11"/>
  <c r="S255" i="11" s="1"/>
  <c r="L265" i="11"/>
  <c r="I154" i="11"/>
  <c r="M242" i="11"/>
  <c r="M226" i="11" s="1"/>
  <c r="T242" i="11"/>
  <c r="T226" i="11" s="1"/>
  <c r="N242" i="11"/>
  <c r="N226" i="11" s="1"/>
  <c r="N154" i="11"/>
  <c r="N163" i="11" s="1"/>
  <c r="N178" i="11" s="1"/>
  <c r="N182" i="11" s="1"/>
  <c r="N185" i="11" s="1"/>
  <c r="N190" i="11" s="1"/>
  <c r="N202" i="11" s="1"/>
  <c r="N189" i="11" s="1"/>
  <c r="K259" i="11"/>
  <c r="K154" i="11"/>
  <c r="K163" i="11" s="1"/>
  <c r="K178" i="11" s="1"/>
  <c r="K182" i="11" s="1"/>
  <c r="K185" i="11" s="1"/>
  <c r="K190" i="11" s="1"/>
  <c r="K202" i="11" s="1"/>
  <c r="K189" i="11" s="1"/>
  <c r="M5" i="11"/>
  <c r="Q26" i="11"/>
  <c r="Q23" i="11" s="1"/>
  <c r="Q5" i="11" s="1"/>
  <c r="I48" i="11"/>
  <c r="M48" i="11"/>
  <c r="Q48" i="11"/>
  <c r="O48" i="11"/>
  <c r="O62" i="11"/>
  <c r="O61" i="11" s="1"/>
  <c r="S62" i="11"/>
  <c r="S61" i="11" s="1"/>
  <c r="S41" i="11" s="1"/>
  <c r="L109" i="11"/>
  <c r="L263" i="11" s="1"/>
  <c r="N259" i="11"/>
  <c r="I258" i="11"/>
  <c r="J163" i="11"/>
  <c r="J178" i="11" s="1"/>
  <c r="J182" i="11" s="1"/>
  <c r="J185" i="11" s="1"/>
  <c r="J190" i="11" s="1"/>
  <c r="J202" i="11" s="1"/>
  <c r="J189" i="11" s="1"/>
  <c r="J243" i="11" s="1"/>
  <c r="J5" i="11"/>
  <c r="J79" i="11" s="1"/>
  <c r="J264" i="11" s="1"/>
  <c r="L26" i="11"/>
  <c r="L23" i="11" s="1"/>
  <c r="L5" i="11" s="1"/>
  <c r="Q62" i="11"/>
  <c r="Q61" i="11" s="1"/>
  <c r="O243" i="11"/>
  <c r="K242" i="11"/>
  <c r="K226" i="11" s="1"/>
  <c r="T48" i="11"/>
  <c r="P256" i="11"/>
  <c r="P255" i="11"/>
  <c r="H263" i="11"/>
  <c r="H255" i="11"/>
  <c r="H256" i="11"/>
  <c r="Q133" i="11"/>
  <c r="N109" i="11"/>
  <c r="N263" i="11" s="1"/>
  <c r="Q225" i="11"/>
  <c r="Q203" i="11" s="1"/>
  <c r="M259" i="11"/>
  <c r="I256" i="11"/>
  <c r="Q256" i="11"/>
  <c r="T62" i="11"/>
  <c r="T61" i="11" s="1"/>
  <c r="N94" i="11"/>
  <c r="S5" i="11"/>
  <c r="P48" i="11"/>
  <c r="P41" i="11" s="1"/>
  <c r="H48" i="11"/>
  <c r="L48" i="11"/>
  <c r="G94" i="11"/>
  <c r="I163" i="11"/>
  <c r="I178" i="11" s="1"/>
  <c r="I182" i="11" s="1"/>
  <c r="I185" i="11" s="1"/>
  <c r="I190" i="11" s="1"/>
  <c r="I202" i="11" s="1"/>
  <c r="I189" i="11" s="1"/>
  <c r="I243" i="11" s="1"/>
  <c r="J225" i="11"/>
  <c r="J203" i="11" s="1"/>
  <c r="Q265" i="11"/>
  <c r="Q258" i="11"/>
  <c r="M154" i="11"/>
  <c r="M163" i="11" s="1"/>
  <c r="M178" i="11" s="1"/>
  <c r="M182" i="11" s="1"/>
  <c r="M185" i="11" s="1"/>
  <c r="M190" i="11" s="1"/>
  <c r="M202" i="11" s="1"/>
  <c r="M189" i="11" s="1"/>
  <c r="M243" i="11" s="1"/>
  <c r="K93" i="11"/>
  <c r="K133" i="11" s="1"/>
  <c r="L243" i="11"/>
  <c r="T26" i="11"/>
  <c r="T23" i="11" s="1"/>
  <c r="I62" i="11"/>
  <c r="I61" i="11" s="1"/>
  <c r="I41" i="11" s="1"/>
  <c r="I79" i="11" s="1"/>
  <c r="M62" i="11"/>
  <c r="M61" i="11" s="1"/>
  <c r="T109" i="11"/>
  <c r="T93" i="11" s="1"/>
  <c r="T133" i="11" s="1"/>
  <c r="H225" i="11"/>
  <c r="H203" i="11" s="1"/>
  <c r="S94" i="11"/>
  <c r="S93" i="11" s="1"/>
  <c r="S133" i="11" s="1"/>
  <c r="P81" i="11"/>
  <c r="G62" i="11"/>
  <c r="G61" i="11" s="1"/>
  <c r="J255" i="11"/>
  <c r="J93" i="11"/>
  <c r="J133" i="11" s="1"/>
  <c r="J263" i="11"/>
  <c r="S263" i="11"/>
  <c r="S256" i="11"/>
  <c r="R225" i="11"/>
  <c r="R203" i="11" s="1"/>
  <c r="K255" i="11"/>
  <c r="H93" i="11"/>
  <c r="H133" i="11" s="1"/>
  <c r="T5" i="11"/>
  <c r="P26" i="11"/>
  <c r="P23" i="11" s="1"/>
  <c r="P5" i="11" s="1"/>
  <c r="M109" i="11"/>
  <c r="M93" i="11" s="1"/>
  <c r="M133" i="11" s="1"/>
  <c r="N225" i="11"/>
  <c r="N203" i="11" s="1"/>
  <c r="P242" i="11"/>
  <c r="P226" i="11" s="1"/>
  <c r="K256" i="11"/>
  <c r="H26" i="11"/>
  <c r="H23" i="11" s="1"/>
  <c r="H5" i="11" s="1"/>
  <c r="R41" i="11"/>
  <c r="R79" i="11" s="1"/>
  <c r="G109" i="11"/>
  <c r="O109" i="11"/>
  <c r="O93" i="11" s="1"/>
  <c r="O133" i="11" s="1"/>
  <c r="R265" i="11"/>
  <c r="R154" i="11"/>
  <c r="R163" i="11" s="1"/>
  <c r="R178" i="11" s="1"/>
  <c r="R182" i="11" s="1"/>
  <c r="R185" i="11" s="1"/>
  <c r="R190" i="11" s="1"/>
  <c r="R202" i="11" s="1"/>
  <c r="R189" i="11" s="1"/>
  <c r="T225" i="11"/>
  <c r="T203" i="11" s="1"/>
  <c r="T243" i="11" s="1"/>
  <c r="G26" i="11"/>
  <c r="G23" i="11" s="1"/>
  <c r="G5" i="11" s="1"/>
  <c r="Q259" i="11"/>
  <c r="G48" i="11"/>
  <c r="P135" i="11"/>
  <c r="P187" i="11"/>
  <c r="Q81" i="11"/>
  <c r="R3" i="11"/>
  <c r="Q135" i="11"/>
  <c r="Q253" i="11"/>
  <c r="L274" i="11"/>
  <c r="P269" i="11"/>
  <c r="P274" i="11" s="1"/>
  <c r="N274" i="11"/>
  <c r="N275" i="11" s="1"/>
  <c r="O274" i="11"/>
  <c r="O275" i="11" s="1"/>
  <c r="L275" i="11"/>
  <c r="M274" i="11"/>
  <c r="M275" i="11" s="1"/>
  <c r="M276" i="11" s="1"/>
  <c r="M277" i="11" s="1"/>
  <c r="L101" i="12"/>
  <c r="L102" i="12" s="1"/>
  <c r="N99" i="12"/>
  <c r="N101" i="12" s="1"/>
  <c r="Q269" i="11"/>
  <c r="Q187" i="11"/>
  <c r="I87" i="12"/>
  <c r="I83" i="12"/>
  <c r="I79" i="12"/>
  <c r="I84" i="12" s="1"/>
  <c r="I85" i="12" s="1"/>
  <c r="I89" i="12"/>
  <c r="G154" i="11"/>
  <c r="G163" i="11" s="1"/>
  <c r="G178" i="11" s="1"/>
  <c r="G182" i="11" s="1"/>
  <c r="G185" i="11" s="1"/>
  <c r="G190" i="11" s="1"/>
  <c r="G202" i="11" s="1"/>
  <c r="G189" i="11" s="1"/>
  <c r="G265" i="11"/>
  <c r="M102" i="12"/>
  <c r="M103" i="12" s="1"/>
  <c r="O102" i="12"/>
  <c r="O103" i="12"/>
  <c r="N102" i="12"/>
  <c r="P26" i="12"/>
  <c r="Q3" i="12"/>
  <c r="P92" i="12"/>
  <c r="P99" i="12" s="1"/>
  <c r="P44" i="12"/>
  <c r="N103" i="12" l="1"/>
  <c r="G258" i="11"/>
  <c r="G243" i="11"/>
  <c r="G247" i="11" s="1"/>
  <c r="H246" i="11" s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46" i="11" s="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T256" i="11"/>
  <c r="L256" i="11"/>
  <c r="P243" i="11"/>
  <c r="H243" i="11"/>
  <c r="O41" i="11"/>
  <c r="O79" i="11" s="1"/>
  <c r="K41" i="11"/>
  <c r="Q243" i="11"/>
  <c r="I93" i="11"/>
  <c r="I133" i="11" s="1"/>
  <c r="H41" i="11"/>
  <c r="H79" i="11" s="1"/>
  <c r="R256" i="11"/>
  <c r="R255" i="11"/>
  <c r="Q41" i="11"/>
  <c r="N243" i="11"/>
  <c r="T41" i="11"/>
  <c r="R93" i="11"/>
  <c r="R133" i="11" s="1"/>
  <c r="K243" i="11"/>
  <c r="G255" i="11"/>
  <c r="R243" i="11"/>
  <c r="J260" i="11"/>
  <c r="S79" i="11"/>
  <c r="L255" i="11"/>
  <c r="L41" i="11"/>
  <c r="L79" i="11" s="1"/>
  <c r="M41" i="11"/>
  <c r="M79" i="11" s="1"/>
  <c r="M257" i="11" s="1"/>
  <c r="N79" i="11"/>
  <c r="N93" i="11"/>
  <c r="N133" i="11" s="1"/>
  <c r="T79" i="11"/>
  <c r="T266" i="11" s="1"/>
  <c r="P79" i="11"/>
  <c r="P257" i="11" s="1"/>
  <c r="J257" i="11"/>
  <c r="Q79" i="11"/>
  <c r="N256" i="11"/>
  <c r="K79" i="11"/>
  <c r="K264" i="11" s="1"/>
  <c r="J266" i="11"/>
  <c r="T263" i="11"/>
  <c r="T255" i="11"/>
  <c r="N255" i="11"/>
  <c r="G41" i="11"/>
  <c r="G79" i="11" s="1"/>
  <c r="G266" i="11" s="1"/>
  <c r="G93" i="11"/>
  <c r="G133" i="11" s="1"/>
  <c r="I264" i="11"/>
  <c r="I260" i="11"/>
  <c r="I266" i="11"/>
  <c r="I257" i="11"/>
  <c r="K266" i="11"/>
  <c r="R264" i="11"/>
  <c r="R260" i="11"/>
  <c r="R257" i="11"/>
  <c r="R266" i="11"/>
  <c r="M263" i="11"/>
  <c r="M255" i="11"/>
  <c r="M256" i="11"/>
  <c r="T264" i="11"/>
  <c r="T257" i="11"/>
  <c r="O263" i="11"/>
  <c r="O255" i="11"/>
  <c r="O256" i="11"/>
  <c r="G256" i="11"/>
  <c r="P260" i="11"/>
  <c r="M264" i="11"/>
  <c r="N276" i="11"/>
  <c r="N277" i="11" s="1"/>
  <c r="Q274" i="11"/>
  <c r="Q275" i="11" s="1"/>
  <c r="Q276" i="11" s="1"/>
  <c r="P275" i="11"/>
  <c r="L276" i="11"/>
  <c r="L277" i="11" s="1"/>
  <c r="R135" i="11"/>
  <c r="R253" i="11"/>
  <c r="S3" i="11"/>
  <c r="R81" i="11"/>
  <c r="R269" i="11"/>
  <c r="R274" i="11" s="1"/>
  <c r="R275" i="11" s="1"/>
  <c r="R187" i="11"/>
  <c r="L103" i="12"/>
  <c r="P101" i="12"/>
  <c r="Q44" i="12"/>
  <c r="Q26" i="12"/>
  <c r="R3" i="12"/>
  <c r="Q75" i="12"/>
  <c r="Q92" i="12"/>
  <c r="Q99" i="12" s="1"/>
  <c r="Q101" i="12" s="1"/>
  <c r="O276" i="11"/>
  <c r="O277" i="11" s="1"/>
  <c r="H260" i="11" l="1"/>
  <c r="H266" i="11"/>
  <c r="O266" i="11"/>
  <c r="O257" i="11"/>
  <c r="H257" i="11"/>
  <c r="G263" i="11"/>
  <c r="L257" i="11"/>
  <c r="L260" i="11"/>
  <c r="L266" i="11"/>
  <c r="J261" i="11"/>
  <c r="J262" i="11" s="1"/>
  <c r="M260" i="11"/>
  <c r="M261" i="11" s="1"/>
  <c r="M262" i="11" s="1"/>
  <c r="M266" i="11"/>
  <c r="P261" i="11"/>
  <c r="P262" i="11" s="1"/>
  <c r="P264" i="11"/>
  <c r="O260" i="11"/>
  <c r="N257" i="11"/>
  <c r="N261" i="11" s="1"/>
  <c r="N262" i="11" s="1"/>
  <c r="N266" i="11"/>
  <c r="N264" i="11"/>
  <c r="N260" i="11"/>
  <c r="S257" i="11"/>
  <c r="S264" i="11"/>
  <c r="S266" i="11"/>
  <c r="L264" i="11"/>
  <c r="O264" i="11"/>
  <c r="H264" i="11"/>
  <c r="S260" i="11"/>
  <c r="K257" i="11"/>
  <c r="N246" i="11"/>
  <c r="N247" i="11" s="1"/>
  <c r="P266" i="11"/>
  <c r="T260" i="11"/>
  <c r="T261" i="11" s="1"/>
  <c r="T262" i="11" s="1"/>
  <c r="K260" i="11"/>
  <c r="K261" i="11" s="1"/>
  <c r="K262" i="11" s="1"/>
  <c r="I261" i="11"/>
  <c r="I262" i="11" s="1"/>
  <c r="H261" i="11"/>
  <c r="H262" i="11" s="1"/>
  <c r="Q260" i="11"/>
  <c r="Q266" i="11"/>
  <c r="Q257" i="11"/>
  <c r="Q264" i="11"/>
  <c r="R261" i="11"/>
  <c r="R262" i="11" s="1"/>
  <c r="G260" i="11"/>
  <c r="O261" i="11"/>
  <c r="O262" i="11" s="1"/>
  <c r="G257" i="11"/>
  <c r="G264" i="11"/>
  <c r="Q277" i="11"/>
  <c r="S253" i="11"/>
  <c r="S81" i="11"/>
  <c r="S135" i="11"/>
  <c r="S269" i="11"/>
  <c r="S274" i="11" s="1"/>
  <c r="S275" i="11" s="1"/>
  <c r="S187" i="11"/>
  <c r="T3" i="11"/>
  <c r="R276" i="11"/>
  <c r="R277" i="11" s="1"/>
  <c r="G279" i="11"/>
  <c r="P276" i="11"/>
  <c r="P277" i="11" s="1"/>
  <c r="R92" i="12"/>
  <c r="S3" i="12"/>
  <c r="T3" i="12" s="1"/>
  <c r="R75" i="12"/>
  <c r="S75" i="12" s="1"/>
  <c r="T75" i="12" s="1"/>
  <c r="R26" i="12"/>
  <c r="S26" i="12" s="1"/>
  <c r="T26" i="12" s="1"/>
  <c r="R44" i="12"/>
  <c r="S44" i="12" s="1"/>
  <c r="T44" i="12" s="1"/>
  <c r="P102" i="12"/>
  <c r="P103" i="12" s="1"/>
  <c r="Q102" i="12"/>
  <c r="Q103" i="12" s="1"/>
  <c r="L261" i="11" l="1"/>
  <c r="L262" i="11" s="1"/>
  <c r="S261" i="11"/>
  <c r="S262" i="11" s="1"/>
  <c r="Q261" i="11"/>
  <c r="Q262" i="11" s="1"/>
  <c r="G261" i="11"/>
  <c r="G262" i="11" s="1"/>
  <c r="G278" i="11"/>
  <c r="S276" i="11"/>
  <c r="S277" i="11" s="1"/>
  <c r="T187" i="11"/>
  <c r="T135" i="11"/>
  <c r="T253" i="11"/>
  <c r="T81" i="11"/>
  <c r="T269" i="11"/>
  <c r="T274" i="11" s="1"/>
  <c r="T275" i="11" s="1"/>
  <c r="S92" i="12"/>
  <c r="R99" i="12"/>
  <c r="T276" i="11" l="1"/>
  <c r="T277" i="11" s="1"/>
  <c r="R101" i="12"/>
  <c r="G105" i="12"/>
  <c r="T92" i="12"/>
  <c r="T99" i="12" s="1"/>
  <c r="T101" i="12" s="1"/>
  <c r="S99" i="12"/>
  <c r="S101" i="12" s="1"/>
  <c r="S102" i="12" l="1"/>
  <c r="S103" i="12" s="1"/>
  <c r="T102" i="12"/>
  <c r="T103" i="12" s="1"/>
  <c r="R102" i="12"/>
  <c r="R103" i="12" s="1"/>
  <c r="G104" i="12" s="1"/>
</calcChain>
</file>

<file path=xl/sharedStrings.xml><?xml version="1.0" encoding="utf-8"?>
<sst xmlns="http://schemas.openxmlformats.org/spreadsheetml/2006/main" count="693" uniqueCount="330">
  <si>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</si>
  <si>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</si>
  <si>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</si>
  <si>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</si>
  <si>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</si>
  <si>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</si>
  <si>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</si>
  <si>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Dane finansowe podmiotu powiązanego w PLN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</si>
  <si>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</si>
  <si>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</si>
  <si>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</si>
  <si>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</si>
  <si>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</si>
  <si>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</si>
  <si>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</si>
  <si>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</si>
  <si>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</si>
  <si>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</si>
  <si>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</si>
  <si>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</si>
  <si>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</si>
  <si>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</si>
  <si>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</si>
  <si>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</si>
  <si>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</si>
  <si>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</si>
  <si>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</si>
  <si>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</si>
  <si>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</si>
  <si>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</si>
  <si>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</si>
  <si>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</si>
  <si>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</si>
  <si>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</si>
  <si>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</si>
  <si>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</si>
  <si>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</si>
  <si>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</si>
  <si>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</si>
  <si>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</si>
  <si>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</si>
  <si>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</si>
  <si>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</si>
  <si>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</si>
  <si>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</si>
  <si>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</si>
  <si>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</si>
  <si>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</si>
  <si>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</si>
  <si>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</si>
  <si>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</si>
  <si>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</si>
  <si>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</si>
  <si>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</si>
  <si>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</si>
  <si>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</si>
  <si>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</si>
  <si>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</si>
  <si>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</si>
  <si>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</si>
  <si>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</si>
  <si>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</si>
  <si>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</si>
  <si>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</si>
  <si>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</si>
  <si>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</si>
  <si>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</si>
  <si>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</si>
  <si>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</si>
  <si>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</si>
  <si>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</si>
  <si>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</si>
  <si>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</si>
  <si>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</si>
  <si>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</si>
  <si>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</si>
  <si>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</si>
  <si>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</si>
  <si>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</si>
  <si>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</si>
  <si>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</si>
  <si>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</si>
  <si>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</si>
  <si>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</si>
  <si>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</si>
  <si>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</si>
  <si>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</si>
  <si>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</si>
  <si>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</si>
  <si>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</si>
  <si>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</si>
  <si>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</si>
  <si>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</si>
  <si>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</si>
  <si>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</si>
  <si>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</si>
  <si>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</si>
  <si>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</si>
  <si>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</si>
  <si>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</si>
  <si>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</si>
  <si>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</si>
  <si>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</si>
  <si>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</si>
  <si>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</si>
  <si>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</si>
  <si>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</si>
  <si>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</si>
  <si>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</si>
  <si>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</si>
  <si>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</si>
  <si>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</si>
  <si>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</si>
  <si>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</si>
  <si>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</si>
  <si>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</si>
  <si>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</si>
  <si>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</si>
  <si>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</si>
  <si>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</si>
  <si>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</si>
  <si>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</si>
  <si>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</si>
  <si>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</si>
  <si>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</si>
  <si>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</si>
  <si>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</si>
  <si>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</si>
  <si>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</si>
  <si>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</si>
  <si>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</si>
  <si>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</si>
  <si>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</si>
  <si>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</si>
  <si>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</si>
  <si>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</si>
  <si>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</si>
  <si>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</si>
  <si>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</si>
  <si>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</si>
  <si>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</si>
  <si>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</si>
  <si>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</si>
  <si>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</si>
  <si>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</si>
  <si>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</si>
  <si>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</si>
  <si>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</si>
  <si>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</si>
  <si>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</si>
  <si>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</si>
  <si>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</si>
  <si>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</si>
  <si>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</si>
  <si>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</si>
  <si>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</si>
  <si>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</si>
  <si>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</si>
  <si>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</si>
  <si>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</si>
  <si>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</si>
  <si>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</si>
  <si>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</si>
  <si>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</si>
  <si>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</si>
  <si>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</si>
  <si>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</si>
  <si>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</si>
  <si>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</si>
  <si>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</si>
  <si>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</si>
  <si>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</si>
  <si>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</si>
  <si>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</si>
  <si>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</si>
  <si>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</si>
  <si>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</si>
  <si>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</si>
  <si>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</si>
  <si>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</si>
  <si>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</si>
  <si>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</si>
  <si>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</si>
  <si>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</si>
  <si>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</si>
  <si>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</si>
  <si>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</si>
  <si>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</si>
  <si>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</si>
  <si>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</si>
  <si>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</si>
  <si>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</si>
  <si>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</si>
  <si>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</si>
  <si>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</si>
  <si>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</si>
  <si>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</si>
  <si>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</si>
  <si>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</si>
  <si>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</si>
  <si>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</si>
  <si>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</si>
  <si>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</si>
  <si>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</si>
  <si>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</si>
  <si>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</si>
  <si>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</si>
  <si>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</si>
  <si>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</si>
  <si>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</si>
  <si>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</si>
  <si>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</si>
  <si>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</si>
  <si>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</si>
  <si>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</si>
  <si>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</si>
  <si>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</si>
  <si>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</si>
  <si>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</si>
  <si>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</si>
  <si>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</si>
  <si>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</si>
  <si>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</si>
  <si>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</si>
  <si>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</si>
  <si>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</si>
  <si>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</si>
  <si>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</si>
  <si>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</si>
  <si>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</si>
  <si>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</si>
  <si>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</si>
  <si>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</si>
  <si>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</si>
  <si>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</si>
  <si>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</si>
  <si>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</si>
  <si>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</si>
  <si>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</si>
  <si>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</si>
  <si>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</si>
  <si>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</si>
  <si>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</si>
  <si>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</si>
  <si>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</si>
  <si>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</si>
  <si>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</si>
  <si>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</si>
  <si>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</si>
  <si>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</si>
  <si>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</si>
  <si>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</si>
  <si>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</si>
  <si>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</si>
  <si>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</si>
  <si>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</si>
  <si>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</si>
  <si>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</si>
  <si>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</si>
  <si>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</si>
  <si>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</si>
  <si>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</si>
  <si>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</si>
  <si>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</si>
  <si>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</si>
  <si>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</si>
  <si>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</si>
  <si>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</si>
  <si>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</si>
  <si>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</si>
  <si>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</si>
  <si>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</si>
  <si>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</si>
  <si>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</si>
  <si>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</si>
  <si>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</si>
  <si>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</si>
  <si>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</si>
  <si>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</si>
  <si>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</si>
  <si>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</si>
  <si>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</si>
  <si>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</si>
  <si>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</si>
  <si>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</si>
  <si>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</si>
  <si>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</si>
  <si>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</si>
  <si>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</si>
  <si>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</si>
  <si>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</si>
  <si>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</si>
  <si>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</si>
  <si>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</si>
  <si>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</si>
  <si>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</si>
  <si>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</si>
  <si>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</si>
  <si>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</si>
  <si>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</si>
  <si>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</si>
  <si>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</si>
  <si>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</si>
  <si>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</si>
  <si>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</si>
  <si>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</si>
  <si>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</si>
  <si>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</si>
  <si>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</si>
  <si>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</si>
  <si>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</si>
  <si>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</si>
  <si>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t>Dane finansowe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</si>
  <si>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</si>
  <si>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</si>
  <si>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</si>
  <si>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</si>
  <si>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W zakładce "Dane wnioskodawcy" oraz zakładce "Pełna księgowość" lub "Uproszczona księgowość" należy wykazać wyłacznie dane wnioskodawcy. 
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</si>
  <si>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>Instrukcja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</si>
  <si>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</si>
  <si>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</si>
  <si>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</si>
  <si>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Wszystkie pola muszą zostać wypełnione, w przypadku, gdy dane pole nie dotyczy wnioskodawcy należy wpisać "0,00", chyba że cała kolumna nie dotyczy wnioskodawcy, wówczas może pozostać niewypeniona.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</si>
  <si>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</si>
  <si>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2021 r.</t>
  </si>
  <si>
    <t>2022 r.</t>
  </si>
  <si>
    <t>2023 r.</t>
  </si>
  <si>
    <t>NAZWA WNIOSKODAWCY:  ....................................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</si>
  <si>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zamkniecia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</si>
  <si>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Zobowiązania (krótkoterminowe i długoterminowe)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</si>
</sst>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15" borderId="0" applyNumberFormat="0" applyBorder="0" applyAlignment="0" applyProtection="0"/>
  </cellStyleXfs>
  <cellXfs count="833">
    <xf numFmtId="0" fontId="0" fillId="0" borderId="0" xfId="0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5" fillId="5" borderId="0" xfId="2" applyFont="1" applyFill="1" applyAlignment="1">
      <alignment horizontal="left" vertical="center"/>
    </xf>
    <xf numFmtId="0" fontId="6" fillId="6" borderId="0" xfId="2" applyFont="1" applyFill="1" applyAlignment="1">
      <alignment horizontal="left"/>
    </xf>
    <xf numFmtId="0" fontId="6" fillId="6" borderId="0" xfId="2" applyFont="1" applyFill="1" applyAlignment="1">
      <alignment horizontal="left" vertical="center"/>
    </xf>
    <xf numFmtId="0" fontId="8" fillId="6" borderId="0" xfId="2" applyFont="1" applyFill="1" applyAlignment="1">
      <alignment horizontal="left"/>
    </xf>
    <xf numFmtId="0" fontId="6" fillId="0" borderId="16" xfId="2" applyFont="1" applyBorder="1" applyAlignment="1" applyProtection="1">
      <alignment horizontal="left"/>
      <protection locked="0"/>
    </xf>
    <xf numFmtId="0" fontId="6" fillId="0" borderId="4" xfId="2" applyFont="1" applyBorder="1" applyAlignment="1" applyProtection="1">
      <alignment horizontal="left"/>
      <protection locked="0"/>
    </xf>
    <xf numFmtId="0" fontId="6" fillId="0" borderId="17" xfId="2" applyFont="1" applyBorder="1" applyAlignment="1" applyProtection="1">
      <alignment horizontal="left"/>
      <protection locked="0"/>
    </xf>
    <xf numFmtId="0" fontId="6" fillId="0" borderId="2" xfId="2" applyFont="1" applyBorder="1" applyAlignment="1" applyProtection="1">
      <alignment horizontal="left"/>
      <protection locked="0"/>
    </xf>
    <xf numFmtId="4" fontId="6" fillId="0" borderId="32" xfId="2" applyNumberFormat="1" applyFont="1" applyBorder="1" applyAlignment="1" applyProtection="1">
      <alignment horizontal="left"/>
      <protection locked="0"/>
    </xf>
    <xf numFmtId="4" fontId="6" fillId="0" borderId="33" xfId="2" applyNumberFormat="1" applyFont="1" applyBorder="1" applyAlignment="1" applyProtection="1">
      <alignment horizontal="left"/>
      <protection locked="0"/>
    </xf>
    <xf numFmtId="4" fontId="6" fillId="0" borderId="34" xfId="2" applyNumberFormat="1" applyFont="1" applyBorder="1" applyAlignment="1" applyProtection="1">
      <alignment horizontal="left"/>
      <protection locked="0"/>
    </xf>
    <xf numFmtId="4" fontId="6" fillId="0" borderId="40" xfId="2" applyNumberFormat="1" applyFont="1" applyBorder="1" applyAlignment="1" applyProtection="1">
      <alignment horizontal="left"/>
      <protection locked="0"/>
    </xf>
    <xf numFmtId="4" fontId="6" fillId="0" borderId="41" xfId="2" applyNumberFormat="1" applyFont="1" applyBorder="1" applyAlignment="1" applyProtection="1">
      <alignment horizontal="left"/>
      <protection locked="0"/>
    </xf>
    <xf numFmtId="4" fontId="6" fillId="0" borderId="42" xfId="2" applyNumberFormat="1" applyFont="1" applyBorder="1" applyAlignment="1" applyProtection="1">
      <alignment horizontal="left"/>
      <protection locked="0"/>
    </xf>
    <xf numFmtId="4" fontId="6" fillId="0" borderId="47" xfId="2" applyNumberFormat="1" applyFont="1" applyBorder="1" applyAlignment="1" applyProtection="1">
      <alignment horizontal="left"/>
      <protection locked="0"/>
    </xf>
    <xf numFmtId="4" fontId="6" fillId="0" borderId="48" xfId="2" applyNumberFormat="1" applyFont="1" applyBorder="1" applyAlignment="1" applyProtection="1">
      <alignment horizontal="left"/>
      <protection locked="0"/>
    </xf>
    <xf numFmtId="4" fontId="6" fillId="0" borderId="49" xfId="2" applyNumberFormat="1" applyFont="1" applyBorder="1" applyAlignment="1" applyProtection="1">
      <alignment horizontal="left"/>
      <protection locked="0"/>
    </xf>
    <xf numFmtId="4" fontId="6" fillId="0" borderId="32" xfId="2" applyNumberFormat="1" applyFont="1" applyBorder="1" applyAlignment="1" applyProtection="1">
      <alignment horizontal="left" vertical="center"/>
      <protection locked="0"/>
    </xf>
    <xf numFmtId="4" fontId="6" fillId="0" borderId="33" xfId="2" applyNumberFormat="1" applyFont="1" applyBorder="1" applyAlignment="1" applyProtection="1">
      <alignment horizontal="left" vertical="center"/>
      <protection locked="0"/>
    </xf>
    <xf numFmtId="4" fontId="6" fillId="0" borderId="34" xfId="2" applyNumberFormat="1" applyFont="1" applyBorder="1" applyAlignment="1" applyProtection="1">
      <alignment horizontal="left" vertical="center"/>
      <protection locked="0"/>
    </xf>
    <xf numFmtId="4" fontId="6" fillId="0" borderId="35" xfId="2" applyNumberFormat="1" applyFont="1" applyBorder="1" applyAlignment="1" applyProtection="1">
      <alignment horizontal="left" vertical="center"/>
      <protection locked="0"/>
    </xf>
    <xf numFmtId="4" fontId="6" fillId="0" borderId="36" xfId="2" applyNumberFormat="1" applyFont="1" applyBorder="1" applyAlignment="1" applyProtection="1">
      <alignment horizontal="left" vertical="center"/>
      <protection locked="0"/>
    </xf>
    <xf numFmtId="4" fontId="6" fillId="0" borderId="71" xfId="2" applyNumberFormat="1" applyFont="1" applyBorder="1" applyAlignment="1" applyProtection="1">
      <alignment horizontal="left"/>
      <protection locked="0"/>
    </xf>
    <xf numFmtId="4" fontId="6" fillId="0" borderId="7" xfId="2" applyNumberFormat="1" applyFont="1" applyBorder="1" applyAlignment="1" applyProtection="1">
      <alignment horizontal="left"/>
      <protection locked="0"/>
    </xf>
    <xf numFmtId="4" fontId="6" fillId="0" borderId="72" xfId="2" applyNumberFormat="1" applyFont="1" applyBorder="1" applyAlignment="1" applyProtection="1">
      <alignment horizontal="left"/>
      <protection locked="0"/>
    </xf>
    <xf numFmtId="4" fontId="11" fillId="0" borderId="32" xfId="2" applyNumberFormat="1" applyFont="1" applyBorder="1" applyAlignment="1" applyProtection="1">
      <alignment horizontal="left" vertical="center"/>
      <protection locked="0"/>
    </xf>
    <xf numFmtId="4" fontId="11" fillId="0" borderId="33" xfId="2" applyNumberFormat="1" applyFont="1" applyBorder="1" applyAlignment="1" applyProtection="1">
      <alignment horizontal="left" vertical="center"/>
      <protection locked="0"/>
    </xf>
    <xf numFmtId="4" fontId="11" fillId="0" borderId="34" xfId="2" applyNumberFormat="1" applyFont="1" applyBorder="1" applyAlignment="1" applyProtection="1">
      <alignment horizontal="left" vertical="center"/>
      <protection locked="0"/>
    </xf>
    <xf numFmtId="0" fontId="12" fillId="6" borderId="0" xfId="2" applyFont="1" applyFill="1" applyAlignment="1">
      <alignment horizontal="left"/>
    </xf>
    <xf numFmtId="164" fontId="6" fillId="0" borderId="40" xfId="2" applyNumberFormat="1" applyFont="1" applyBorder="1" applyAlignment="1" applyProtection="1">
      <alignment horizontal="left" vertical="center"/>
      <protection locked="0"/>
    </xf>
    <xf numFmtId="164" fontId="6" fillId="0" borderId="41" xfId="2" applyNumberFormat="1" applyFont="1" applyBorder="1" applyAlignment="1" applyProtection="1">
      <alignment horizontal="left" vertical="center"/>
      <protection locked="0"/>
    </xf>
    <xf numFmtId="164" fontId="6" fillId="0" borderId="42" xfId="2" applyNumberFormat="1" applyFont="1" applyBorder="1" applyAlignment="1" applyProtection="1">
      <alignment horizontal="left" vertical="center"/>
      <protection locked="0"/>
    </xf>
    <xf numFmtId="164" fontId="6" fillId="0" borderId="32" xfId="2" applyNumberFormat="1" applyFont="1" applyBorder="1" applyAlignment="1" applyProtection="1">
      <alignment horizontal="left" vertical="center"/>
      <protection locked="0"/>
    </xf>
    <xf numFmtId="164" fontId="6" fillId="0" borderId="33" xfId="2" applyNumberFormat="1" applyFont="1" applyBorder="1" applyAlignment="1" applyProtection="1">
      <alignment horizontal="left" vertical="center"/>
      <protection locked="0"/>
    </xf>
    <xf numFmtId="164" fontId="6" fillId="0" borderId="34" xfId="2" applyNumberFormat="1" applyFont="1" applyBorder="1" applyAlignment="1" applyProtection="1">
      <alignment horizontal="left" vertical="center"/>
      <protection locked="0"/>
    </xf>
    <xf numFmtId="164" fontId="6" fillId="0" borderId="32" xfId="2" applyNumberFormat="1" applyFont="1" applyBorder="1" applyAlignment="1" applyProtection="1">
      <alignment horizontal="left"/>
      <protection locked="0"/>
    </xf>
    <xf numFmtId="164" fontId="6" fillId="0" borderId="33" xfId="2" applyNumberFormat="1" applyFont="1" applyBorder="1" applyAlignment="1" applyProtection="1">
      <alignment horizontal="left"/>
      <protection locked="0"/>
    </xf>
    <xf numFmtId="164" fontId="6" fillId="0" borderId="34" xfId="2" applyNumberFormat="1" applyFont="1" applyBorder="1" applyAlignment="1" applyProtection="1">
      <alignment horizontal="left"/>
      <protection locked="0"/>
    </xf>
    <xf numFmtId="164" fontId="6" fillId="0" borderId="71" xfId="2" applyNumberFormat="1" applyFont="1" applyBorder="1" applyAlignment="1" applyProtection="1">
      <alignment horizontal="left" vertical="center"/>
      <protection locked="0"/>
    </xf>
    <xf numFmtId="164" fontId="6" fillId="0" borderId="88" xfId="2" applyNumberFormat="1" applyFont="1" applyBorder="1" applyAlignment="1" applyProtection="1">
      <alignment horizontal="left" vertical="center"/>
      <protection locked="0"/>
    </xf>
    <xf numFmtId="164" fontId="6" fillId="0" borderId="89" xfId="2" applyNumberFormat="1" applyFont="1" applyBorder="1" applyAlignment="1" applyProtection="1">
      <alignment horizontal="left" vertical="center"/>
      <protection locked="0"/>
    </xf>
    <xf numFmtId="164" fontId="6" fillId="0" borderId="71" xfId="2" applyNumberFormat="1" applyFont="1" applyBorder="1" applyAlignment="1" applyProtection="1">
      <alignment horizontal="left"/>
      <protection locked="0"/>
    </xf>
    <xf numFmtId="164" fontId="6" fillId="0" borderId="88" xfId="2" applyNumberFormat="1" applyFont="1" applyBorder="1" applyAlignment="1" applyProtection="1">
      <alignment horizontal="left"/>
      <protection locked="0"/>
    </xf>
    <xf numFmtId="164" fontId="6" fillId="0" borderId="89" xfId="2" applyNumberFormat="1" applyFont="1" applyBorder="1" applyAlignment="1" applyProtection="1">
      <alignment horizontal="left"/>
      <protection locked="0"/>
    </xf>
    <xf numFmtId="164" fontId="6" fillId="0" borderId="79" xfId="2" applyNumberFormat="1" applyFont="1" applyBorder="1" applyAlignment="1" applyProtection="1">
      <alignment horizontal="left" vertical="center"/>
      <protection locked="0"/>
    </xf>
    <xf numFmtId="164" fontId="6" fillId="0" borderId="80" xfId="2" applyNumberFormat="1" applyFont="1" applyBorder="1" applyAlignment="1" applyProtection="1">
      <alignment horizontal="left" vertical="center"/>
      <protection locked="0"/>
    </xf>
    <xf numFmtId="164" fontId="6" fillId="0" borderId="81" xfId="2" applyNumberFormat="1" applyFont="1" applyBorder="1" applyAlignment="1" applyProtection="1">
      <alignment horizontal="left" vertical="center"/>
      <protection locked="0"/>
    </xf>
    <xf numFmtId="4" fontId="6" fillId="2" borderId="91" xfId="2" applyNumberFormat="1" applyFont="1" applyFill="1" applyBorder="1" applyAlignment="1" applyProtection="1">
      <alignment horizontal="left" vertical="center"/>
      <protection locked="0"/>
    </xf>
    <xf numFmtId="4" fontId="6" fillId="2" borderId="92" xfId="2" applyNumberFormat="1" applyFont="1" applyFill="1" applyBorder="1" applyAlignment="1" applyProtection="1">
      <alignment horizontal="left" vertical="center"/>
      <protection locked="0"/>
    </xf>
    <xf numFmtId="4" fontId="6" fillId="2" borderId="93" xfId="2" applyNumberFormat="1" applyFont="1" applyFill="1" applyBorder="1" applyAlignment="1" applyProtection="1">
      <alignment horizontal="left" vertical="center"/>
      <protection locked="0"/>
    </xf>
    <xf numFmtId="4" fontId="8" fillId="2" borderId="91" xfId="2" applyNumberFormat="1" applyFont="1" applyFill="1" applyBorder="1" applyAlignment="1" applyProtection="1">
      <alignment horizontal="left" vertical="center"/>
      <protection locked="0"/>
    </xf>
    <xf numFmtId="4" fontId="8" fillId="2" borderId="92" xfId="2" applyNumberFormat="1" applyFont="1" applyFill="1" applyBorder="1" applyAlignment="1" applyProtection="1">
      <alignment horizontal="left" vertical="center"/>
      <protection locked="0"/>
    </xf>
    <xf numFmtId="4" fontId="8" fillId="2" borderId="93" xfId="2" applyNumberFormat="1" applyFont="1" applyFill="1" applyBorder="1" applyAlignment="1" applyProtection="1">
      <alignment horizontal="left" vertical="center"/>
      <protection locked="0"/>
    </xf>
    <xf numFmtId="0" fontId="6" fillId="6" borderId="0" xfId="2" applyFont="1" applyFill="1" applyAlignment="1">
      <alignment horizontal="left" vertical="top"/>
    </xf>
    <xf numFmtId="4" fontId="6" fillId="2" borderId="91" xfId="2" applyNumberFormat="1" applyFont="1" applyFill="1" applyBorder="1" applyAlignment="1" applyProtection="1">
      <alignment horizontal="left" vertical="top"/>
      <protection locked="0"/>
    </xf>
    <xf numFmtId="4" fontId="6" fillId="2" borderId="92" xfId="2" applyNumberFormat="1" applyFont="1" applyFill="1" applyBorder="1" applyAlignment="1" applyProtection="1">
      <alignment horizontal="left" vertical="top"/>
      <protection locked="0"/>
    </xf>
    <xf numFmtId="4" fontId="6" fillId="2" borderId="93" xfId="2" applyNumberFormat="1" applyFont="1" applyFill="1" applyBorder="1" applyAlignment="1" applyProtection="1">
      <alignment horizontal="left" vertical="top"/>
      <protection locked="0"/>
    </xf>
    <xf numFmtId="4" fontId="8" fillId="2" borderId="94" xfId="2" applyNumberFormat="1" applyFont="1" applyFill="1" applyBorder="1" applyAlignment="1" applyProtection="1">
      <alignment horizontal="left" vertical="top"/>
      <protection locked="0"/>
    </xf>
    <xf numFmtId="4" fontId="8" fillId="2" borderId="95" xfId="2" applyNumberFormat="1" applyFont="1" applyFill="1" applyBorder="1" applyAlignment="1" applyProtection="1">
      <alignment horizontal="left" vertical="top"/>
      <protection locked="0"/>
    </xf>
    <xf numFmtId="4" fontId="8" fillId="2" borderId="91" xfId="2" applyNumberFormat="1" applyFont="1" applyFill="1" applyBorder="1" applyAlignment="1" applyProtection="1">
      <alignment horizontal="left" vertical="top"/>
      <protection locked="0"/>
    </xf>
    <xf numFmtId="4" fontId="8" fillId="2" borderId="92" xfId="2" applyNumberFormat="1" applyFont="1" applyFill="1" applyBorder="1" applyAlignment="1" applyProtection="1">
      <alignment horizontal="left" vertical="top"/>
      <protection locked="0"/>
    </xf>
    <xf numFmtId="4" fontId="8" fillId="2" borderId="93" xfId="2" applyNumberFormat="1" applyFont="1" applyFill="1" applyBorder="1" applyAlignment="1" applyProtection="1">
      <alignment horizontal="left" vertical="top"/>
      <protection locked="0"/>
    </xf>
    <xf numFmtId="4" fontId="6" fillId="2" borderId="94" xfId="2" applyNumberFormat="1" applyFont="1" applyFill="1" applyBorder="1" applyAlignment="1" applyProtection="1">
      <alignment horizontal="left" vertical="top"/>
      <protection locked="0"/>
    </xf>
    <xf numFmtId="4" fontId="6" fillId="2" borderId="95" xfId="2" applyNumberFormat="1" applyFont="1" applyFill="1" applyBorder="1" applyAlignment="1" applyProtection="1">
      <alignment horizontal="left" vertical="top"/>
      <protection locked="0"/>
    </xf>
    <xf numFmtId="4" fontId="6" fillId="2" borderId="105" xfId="2" applyNumberFormat="1" applyFont="1" applyFill="1" applyBorder="1" applyAlignment="1" applyProtection="1">
      <alignment horizontal="left" vertical="center"/>
      <protection locked="0"/>
    </xf>
    <xf numFmtId="4" fontId="6" fillId="2" borderId="106" xfId="2" applyNumberFormat="1" applyFont="1" applyFill="1" applyBorder="1" applyAlignment="1" applyProtection="1">
      <alignment horizontal="left" vertical="center"/>
      <protection locked="0"/>
    </xf>
    <xf numFmtId="4" fontId="6" fillId="2" borderId="107" xfId="2" applyNumberFormat="1" applyFont="1" applyFill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2" fontId="8" fillId="6" borderId="114" xfId="2" applyNumberFormat="1" applyFont="1" applyFill="1" applyBorder="1" applyAlignment="1">
      <alignment horizontal="left" vertical="center" wrapText="1"/>
    </xf>
    <xf numFmtId="2" fontId="8" fillId="6" borderId="115" xfId="2" applyNumberFormat="1" applyFont="1" applyFill="1" applyBorder="1" applyAlignment="1">
      <alignment horizontal="left" vertical="center" wrapText="1"/>
    </xf>
    <xf numFmtId="2" fontId="8" fillId="6" borderId="116" xfId="2" applyNumberFormat="1" applyFont="1" applyFill="1" applyBorder="1" applyAlignment="1">
      <alignment horizontal="left" vertical="center" wrapText="1"/>
    </xf>
    <xf numFmtId="2" fontId="8" fillId="6" borderId="97" xfId="2" applyNumberFormat="1" applyFont="1" applyFill="1" applyBorder="1" applyAlignment="1">
      <alignment horizontal="left" vertical="center" wrapText="1"/>
    </xf>
    <xf numFmtId="4" fontId="8" fillId="7" borderId="35" xfId="2" applyNumberFormat="1" applyFont="1" applyFill="1" applyBorder="1" applyAlignment="1" applyProtection="1">
      <alignment horizontal="left" vertical="center"/>
      <protection locked="0"/>
    </xf>
    <xf numFmtId="4" fontId="8" fillId="7" borderId="36" xfId="2" applyNumberFormat="1" applyFont="1" applyFill="1" applyBorder="1" applyAlignment="1" applyProtection="1">
      <alignment horizontal="left" vertical="center"/>
      <protection locked="0"/>
    </xf>
    <xf numFmtId="4" fontId="8" fillId="7" borderId="70" xfId="2" applyNumberFormat="1" applyFont="1" applyFill="1" applyBorder="1" applyAlignment="1" applyProtection="1">
      <alignment horizontal="left" vertical="center"/>
      <protection locked="0"/>
    </xf>
    <xf numFmtId="4" fontId="8" fillId="7" borderId="133" xfId="2" applyNumberFormat="1" applyFont="1" applyFill="1" applyBorder="1" applyAlignment="1" applyProtection="1">
      <alignment horizontal="left" vertical="center"/>
      <protection locked="0"/>
    </xf>
    <xf numFmtId="4" fontId="8" fillId="7" borderId="134" xfId="2" applyNumberFormat="1" applyFont="1" applyFill="1" applyBorder="1" applyAlignment="1" applyProtection="1">
      <alignment horizontal="left" vertical="center"/>
      <protection locked="0"/>
    </xf>
    <xf numFmtId="4" fontId="6" fillId="8" borderId="114" xfId="2" applyNumberFormat="1" applyFont="1" applyFill="1" applyBorder="1" applyAlignment="1">
      <alignment horizontal="left" vertical="center"/>
    </xf>
    <xf numFmtId="4" fontId="6" fillId="8" borderId="115" xfId="2" applyNumberFormat="1" applyFont="1" applyFill="1" applyBorder="1" applyAlignment="1">
      <alignment horizontal="left" vertical="center"/>
    </xf>
    <xf numFmtId="4" fontId="6" fillId="8" borderId="116" xfId="2" applyNumberFormat="1" applyFont="1" applyFill="1" applyBorder="1" applyAlignment="1">
      <alignment horizontal="left" vertical="center"/>
    </xf>
    <xf numFmtId="4" fontId="6" fillId="0" borderId="70" xfId="2" applyNumberFormat="1" applyFont="1" applyBorder="1" applyAlignment="1" applyProtection="1">
      <alignment horizontal="left" vertical="center"/>
      <protection locked="0"/>
    </xf>
    <xf numFmtId="4" fontId="6" fillId="0" borderId="133" xfId="2" applyNumberFormat="1" applyFont="1" applyBorder="1" applyAlignment="1" applyProtection="1">
      <alignment horizontal="left" vertical="center"/>
      <protection locked="0"/>
    </xf>
    <xf numFmtId="3" fontId="13" fillId="6" borderId="0" xfId="2" applyNumberFormat="1" applyFont="1" applyFill="1" applyAlignment="1">
      <alignment horizontal="left"/>
    </xf>
    <xf numFmtId="4" fontId="8" fillId="7" borderId="159" xfId="2" applyNumberFormat="1" applyFont="1" applyFill="1" applyBorder="1" applyAlignment="1" applyProtection="1">
      <alignment horizontal="left"/>
      <protection locked="0"/>
    </xf>
    <xf numFmtId="4" fontId="8" fillId="7" borderId="160" xfId="2" applyNumberFormat="1" applyFont="1" applyFill="1" applyBorder="1" applyAlignment="1" applyProtection="1">
      <alignment horizontal="left"/>
      <protection locked="0"/>
    </xf>
    <xf numFmtId="4" fontId="8" fillId="7" borderId="161" xfId="2" applyNumberFormat="1" applyFont="1" applyFill="1" applyBorder="1" applyAlignment="1" applyProtection="1">
      <alignment horizontal="left"/>
      <protection locked="0"/>
    </xf>
    <xf numFmtId="4" fontId="6" fillId="0" borderId="159" xfId="2" applyNumberFormat="1" applyFont="1" applyBorder="1" applyAlignment="1" applyProtection="1">
      <alignment horizontal="left"/>
      <protection locked="0"/>
    </xf>
    <xf numFmtId="4" fontId="6" fillId="0" borderId="160" xfId="2" applyNumberFormat="1" applyFont="1" applyBorder="1" applyAlignment="1" applyProtection="1">
      <alignment horizontal="left"/>
      <protection locked="0"/>
    </xf>
    <xf numFmtId="4" fontId="6" fillId="0" borderId="161" xfId="2" applyNumberFormat="1" applyFont="1" applyBorder="1" applyAlignment="1" applyProtection="1">
      <alignment horizontal="left"/>
      <protection locked="0"/>
    </xf>
    <xf numFmtId="4" fontId="6" fillId="7" borderId="40" xfId="2" applyNumberFormat="1" applyFont="1" applyFill="1" applyBorder="1" applyAlignment="1" applyProtection="1">
      <alignment horizontal="left"/>
      <protection locked="0"/>
    </xf>
    <xf numFmtId="4" fontId="6" fillId="7" borderId="41" xfId="2" applyNumberFormat="1" applyFont="1" applyFill="1" applyBorder="1" applyAlignment="1" applyProtection="1">
      <alignment horizontal="left"/>
      <protection locked="0"/>
    </xf>
    <xf numFmtId="4" fontId="6" fillId="7" borderId="42" xfId="2" applyNumberFormat="1" applyFont="1" applyFill="1" applyBorder="1" applyAlignment="1" applyProtection="1">
      <alignment horizontal="left"/>
      <protection locked="0"/>
    </xf>
    <xf numFmtId="4" fontId="6" fillId="7" borderId="159" xfId="2" applyNumberFormat="1" applyFont="1" applyFill="1" applyBorder="1" applyAlignment="1" applyProtection="1">
      <alignment horizontal="left"/>
      <protection locked="0"/>
    </xf>
    <xf numFmtId="4" fontId="6" fillId="7" borderId="160" xfId="2" applyNumberFormat="1" applyFont="1" applyFill="1" applyBorder="1" applyAlignment="1" applyProtection="1">
      <alignment horizontal="left"/>
      <protection locked="0"/>
    </xf>
    <xf numFmtId="4" fontId="6" fillId="7" borderId="161" xfId="2" applyNumberFormat="1" applyFont="1" applyFill="1" applyBorder="1" applyAlignment="1" applyProtection="1">
      <alignment horizontal="left"/>
      <protection locked="0"/>
    </xf>
    <xf numFmtId="4" fontId="6" fillId="0" borderId="168" xfId="2" applyNumberFormat="1" applyFont="1" applyBorder="1" applyAlignment="1" applyProtection="1">
      <alignment horizontal="left"/>
      <protection locked="0"/>
    </xf>
    <xf numFmtId="4" fontId="6" fillId="0" borderId="169" xfId="2" applyNumberFormat="1" applyFont="1" applyBorder="1" applyAlignment="1" applyProtection="1">
      <alignment horizontal="left"/>
      <protection locked="0"/>
    </xf>
    <xf numFmtId="4" fontId="6" fillId="0" borderId="170" xfId="2" applyNumberFormat="1" applyFont="1" applyBorder="1" applyAlignment="1" applyProtection="1">
      <alignment horizontal="left"/>
      <protection locked="0"/>
    </xf>
    <xf numFmtId="4" fontId="8" fillId="7" borderId="53" xfId="2" applyNumberFormat="1" applyFont="1" applyFill="1" applyBorder="1" applyAlignment="1" applyProtection="1">
      <alignment horizontal="left"/>
      <protection locked="0"/>
    </xf>
    <xf numFmtId="4" fontId="8" fillId="7" borderId="54" xfId="2" applyNumberFormat="1" applyFont="1" applyFill="1" applyBorder="1" applyAlignment="1" applyProtection="1">
      <alignment horizontal="left"/>
      <protection locked="0"/>
    </xf>
    <xf numFmtId="4" fontId="8" fillId="7" borderId="55" xfId="2" applyNumberFormat="1" applyFont="1" applyFill="1" applyBorder="1" applyAlignment="1" applyProtection="1">
      <alignment horizontal="left"/>
      <protection locked="0"/>
    </xf>
    <xf numFmtId="4" fontId="6" fillId="0" borderId="177" xfId="2" applyNumberFormat="1" applyFont="1" applyBorder="1" applyAlignment="1" applyProtection="1">
      <alignment horizontal="left"/>
      <protection locked="0"/>
    </xf>
    <xf numFmtId="4" fontId="6" fillId="0" borderId="178" xfId="2" applyNumberFormat="1" applyFont="1" applyBorder="1" applyAlignment="1" applyProtection="1">
      <alignment horizontal="left"/>
      <protection locked="0"/>
    </xf>
    <xf numFmtId="4" fontId="6" fillId="0" borderId="179" xfId="2" applyNumberFormat="1" applyFont="1" applyBorder="1" applyAlignment="1" applyProtection="1">
      <alignment horizontal="left"/>
      <protection locked="0"/>
    </xf>
    <xf numFmtId="4" fontId="6" fillId="0" borderId="88" xfId="2" applyNumberFormat="1" applyFont="1" applyBorder="1" applyAlignment="1" applyProtection="1">
      <alignment horizontal="left"/>
      <protection locked="0"/>
    </xf>
    <xf numFmtId="4" fontId="6" fillId="0" borderId="89" xfId="2" applyNumberFormat="1" applyFont="1" applyBorder="1" applyAlignment="1" applyProtection="1">
      <alignment horizontal="left"/>
      <protection locked="0"/>
    </xf>
    <xf numFmtId="4" fontId="11" fillId="0" borderId="177" xfId="2" applyNumberFormat="1" applyFont="1" applyBorder="1" applyAlignment="1" applyProtection="1">
      <alignment horizontal="left" vertical="center"/>
      <protection locked="0"/>
    </xf>
    <xf numFmtId="4" fontId="11" fillId="0" borderId="178" xfId="2" applyNumberFormat="1" applyFont="1" applyBorder="1" applyAlignment="1" applyProtection="1">
      <alignment horizontal="left" vertical="center"/>
      <protection locked="0"/>
    </xf>
    <xf numFmtId="4" fontId="11" fillId="0" borderId="179" xfId="2" applyNumberFormat="1" applyFont="1" applyBorder="1" applyAlignment="1" applyProtection="1">
      <alignment horizontal="left" vertical="center"/>
      <protection locked="0"/>
    </xf>
    <xf numFmtId="4" fontId="6" fillId="0" borderId="177" xfId="2" applyNumberFormat="1" applyFont="1" applyBorder="1" applyAlignment="1" applyProtection="1">
      <alignment horizontal="left" vertical="center"/>
      <protection locked="0"/>
    </xf>
    <xf numFmtId="4" fontId="6" fillId="0" borderId="178" xfId="2" applyNumberFormat="1" applyFont="1" applyBorder="1" applyAlignment="1" applyProtection="1">
      <alignment horizontal="left" vertical="center"/>
      <protection locked="0"/>
    </xf>
    <xf numFmtId="4" fontId="6" fillId="0" borderId="179" xfId="2" applyNumberFormat="1" applyFont="1" applyBorder="1" applyAlignment="1" applyProtection="1">
      <alignment horizontal="left" vertical="center"/>
      <protection locked="0"/>
    </xf>
    <xf numFmtId="4" fontId="13" fillId="0" borderId="191" xfId="2" applyNumberFormat="1" applyFont="1" applyBorder="1" applyAlignment="1" applyProtection="1">
      <alignment horizontal="left"/>
      <protection locked="0"/>
    </xf>
    <xf numFmtId="4" fontId="13" fillId="0" borderId="192" xfId="2" applyNumberFormat="1" applyFont="1" applyBorder="1" applyAlignment="1" applyProtection="1">
      <alignment horizontal="left"/>
      <protection locked="0"/>
    </xf>
    <xf numFmtId="4" fontId="13" fillId="0" borderId="193" xfId="2" applyNumberFormat="1" applyFont="1" applyBorder="1" applyAlignment="1" applyProtection="1">
      <alignment horizontal="left"/>
      <protection locked="0"/>
    </xf>
    <xf numFmtId="4" fontId="13" fillId="0" borderId="177" xfId="2" applyNumberFormat="1" applyFont="1" applyBorder="1" applyAlignment="1" applyProtection="1">
      <alignment horizontal="left"/>
      <protection locked="0"/>
    </xf>
    <xf numFmtId="4" fontId="13" fillId="0" borderId="178" xfId="2" applyNumberFormat="1" applyFont="1" applyBorder="1" applyAlignment="1" applyProtection="1">
      <alignment horizontal="left"/>
      <protection locked="0"/>
    </xf>
    <xf numFmtId="4" fontId="13" fillId="0" borderId="179" xfId="2" applyNumberFormat="1" applyFont="1" applyBorder="1" applyAlignment="1" applyProtection="1">
      <alignment horizontal="left"/>
      <protection locked="0"/>
    </xf>
    <xf numFmtId="164" fontId="6" fillId="0" borderId="177" xfId="2" applyNumberFormat="1" applyFont="1" applyBorder="1" applyAlignment="1" applyProtection="1">
      <alignment horizontal="left" vertical="center"/>
      <protection locked="0"/>
    </xf>
    <xf numFmtId="164" fontId="6" fillId="0" borderId="178" xfId="2" applyNumberFormat="1" applyFont="1" applyBorder="1" applyAlignment="1" applyProtection="1">
      <alignment horizontal="left" vertical="center"/>
      <protection locked="0"/>
    </xf>
    <xf numFmtId="164" fontId="6" fillId="0" borderId="179" xfId="2" applyNumberFormat="1" applyFont="1" applyBorder="1" applyAlignment="1" applyProtection="1">
      <alignment horizontal="left" vertical="center"/>
      <protection locked="0"/>
    </xf>
    <xf numFmtId="4" fontId="8" fillId="7" borderId="203" xfId="2" applyNumberFormat="1" applyFont="1" applyFill="1" applyBorder="1" applyAlignment="1" applyProtection="1">
      <alignment horizontal="left" vertical="center"/>
      <protection locked="0"/>
    </xf>
    <xf numFmtId="4" fontId="8" fillId="7" borderId="189" xfId="2" applyNumberFormat="1" applyFont="1" applyFill="1" applyBorder="1" applyAlignment="1" applyProtection="1">
      <alignment horizontal="left" vertical="center"/>
      <protection locked="0"/>
    </xf>
    <xf numFmtId="4" fontId="8" fillId="7" borderId="204" xfId="2" applyNumberFormat="1" applyFont="1" applyFill="1" applyBorder="1" applyAlignment="1" applyProtection="1">
      <alignment horizontal="left" vertical="center"/>
      <protection locked="0"/>
    </xf>
    <xf numFmtId="4" fontId="8" fillId="7" borderId="188" xfId="2" applyNumberFormat="1" applyFont="1" applyFill="1" applyBorder="1" applyAlignment="1" applyProtection="1">
      <alignment horizontal="left" vertical="center"/>
      <protection locked="0"/>
    </xf>
    <xf numFmtId="4" fontId="6" fillId="7" borderId="203" xfId="2" applyNumberFormat="1" applyFont="1" applyFill="1" applyBorder="1" applyAlignment="1" applyProtection="1">
      <alignment horizontal="left" vertical="center"/>
      <protection locked="0"/>
    </xf>
    <xf numFmtId="4" fontId="6" fillId="7" borderId="189" xfId="2" applyNumberFormat="1" applyFont="1" applyFill="1" applyBorder="1" applyAlignment="1" applyProtection="1">
      <alignment horizontal="left" vertical="center"/>
      <protection locked="0"/>
    </xf>
    <xf numFmtId="4" fontId="6" fillId="7" borderId="204" xfId="2" applyNumberFormat="1" applyFont="1" applyFill="1" applyBorder="1" applyAlignment="1" applyProtection="1">
      <alignment horizontal="left" vertical="center"/>
      <protection locked="0"/>
    </xf>
    <xf numFmtId="4" fontId="6" fillId="7" borderId="188" xfId="2" applyNumberFormat="1" applyFont="1" applyFill="1" applyBorder="1" applyAlignment="1" applyProtection="1">
      <alignment horizontal="left" vertical="center"/>
      <protection locked="0"/>
    </xf>
    <xf numFmtId="0" fontId="5" fillId="9" borderId="0" xfId="2" applyFont="1" applyFill="1" applyAlignment="1">
      <alignment horizontal="left" vertical="center"/>
    </xf>
    <xf numFmtId="0" fontId="6" fillId="10" borderId="113" xfId="2" applyFont="1" applyFill="1" applyBorder="1" applyAlignment="1">
      <alignment horizontal="left" vertical="center" wrapText="1"/>
    </xf>
    <xf numFmtId="0" fontId="6" fillId="11" borderId="0" xfId="2" applyFont="1" applyFill="1" applyAlignment="1">
      <alignment horizontal="left"/>
    </xf>
    <xf numFmtId="0" fontId="8" fillId="11" borderId="0" xfId="2" applyFont="1" applyFill="1" applyAlignment="1">
      <alignment horizontal="left"/>
    </xf>
    <xf numFmtId="0" fontId="6" fillId="10" borderId="5" xfId="2" applyFont="1" applyFill="1" applyBorder="1" applyAlignment="1">
      <alignment horizontal="left" vertical="center" wrapText="1"/>
    </xf>
    <xf numFmtId="0" fontId="6" fillId="10" borderId="19" xfId="2" applyFont="1" applyFill="1" applyBorder="1" applyAlignment="1">
      <alignment horizontal="left" vertical="center" wrapText="1"/>
    </xf>
    <xf numFmtId="0" fontId="6" fillId="10" borderId="1" xfId="2" applyFont="1" applyFill="1" applyBorder="1" applyAlignment="1">
      <alignment horizontal="left" vertical="center" wrapText="1"/>
    </xf>
    <xf numFmtId="0" fontId="6" fillId="10" borderId="18" xfId="2" applyFont="1" applyFill="1" applyBorder="1" applyAlignment="1">
      <alignment horizontal="left" vertical="center" wrapText="1"/>
    </xf>
    <xf numFmtId="0" fontId="6" fillId="10" borderId="21" xfId="2" applyFont="1" applyFill="1" applyBorder="1" applyAlignment="1">
      <alignment horizontal="left" vertical="center" wrapText="1"/>
    </xf>
    <xf numFmtId="0" fontId="6" fillId="10" borderId="0" xfId="2" applyFont="1" applyFill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6" fillId="10" borderId="20" xfId="2" applyFont="1" applyFill="1" applyBorder="1" applyAlignment="1">
      <alignment horizontal="left" vertical="center"/>
    </xf>
    <xf numFmtId="0" fontId="8" fillId="10" borderId="20" xfId="2" applyFont="1" applyFill="1" applyBorder="1" applyAlignment="1">
      <alignment horizontal="left" vertical="center" wrapText="1"/>
    </xf>
    <xf numFmtId="0" fontId="6" fillId="10" borderId="18" xfId="2" applyFont="1" applyFill="1" applyBorder="1" applyAlignment="1">
      <alignment horizontal="left" vertical="center" wrapText="1" shrinkToFit="1"/>
    </xf>
    <xf numFmtId="0" fontId="6" fillId="10" borderId="2" xfId="2" applyFont="1" applyFill="1" applyBorder="1" applyAlignment="1">
      <alignment horizontal="left" vertical="center" wrapText="1"/>
    </xf>
    <xf numFmtId="0" fontId="6" fillId="10" borderId="19" xfId="2" applyFont="1" applyFill="1" applyBorder="1" applyAlignment="1">
      <alignment horizontal="left"/>
    </xf>
    <xf numFmtId="0" fontId="6" fillId="10" borderId="1" xfId="2" applyFont="1" applyFill="1" applyBorder="1" applyAlignment="1">
      <alignment horizontal="left"/>
    </xf>
    <xf numFmtId="0" fontId="6" fillId="10" borderId="18" xfId="2" applyFont="1" applyFill="1" applyBorder="1" applyAlignment="1">
      <alignment horizontal="left"/>
    </xf>
    <xf numFmtId="0" fontId="8" fillId="10" borderId="0" xfId="2" applyFont="1" applyFill="1" applyAlignment="1">
      <alignment horizontal="left"/>
    </xf>
    <xf numFmtId="0" fontId="8" fillId="12" borderId="22" xfId="2" applyFont="1" applyFill="1" applyBorder="1" applyAlignment="1">
      <alignment horizontal="left"/>
    </xf>
    <xf numFmtId="0" fontId="8" fillId="12" borderId="23" xfId="2" applyFont="1" applyFill="1" applyBorder="1" applyAlignment="1">
      <alignment horizontal="left"/>
    </xf>
    <xf numFmtId="0" fontId="8" fillId="12" borderId="39" xfId="2" applyFont="1" applyFill="1" applyBorder="1" applyAlignment="1">
      <alignment horizontal="left"/>
    </xf>
    <xf numFmtId="0" fontId="8" fillId="12" borderId="38" xfId="2" applyFont="1" applyFill="1" applyBorder="1" applyAlignment="1">
      <alignment horizontal="left"/>
    </xf>
    <xf numFmtId="4" fontId="8" fillId="12" borderId="32" xfId="2" applyNumberFormat="1" applyFont="1" applyFill="1" applyBorder="1" applyAlignment="1">
      <alignment horizontal="left"/>
    </xf>
    <xf numFmtId="4" fontId="8" fillId="12" borderId="33" xfId="2" applyNumberFormat="1" applyFont="1" applyFill="1" applyBorder="1" applyAlignment="1">
      <alignment horizontal="left"/>
    </xf>
    <xf numFmtId="4" fontId="8" fillId="12" borderId="34" xfId="2" applyNumberFormat="1" applyFont="1" applyFill="1" applyBorder="1" applyAlignment="1">
      <alignment horizontal="left"/>
    </xf>
    <xf numFmtId="4" fontId="8" fillId="12" borderId="35" xfId="2" applyNumberFormat="1" applyFont="1" applyFill="1" applyBorder="1" applyAlignment="1">
      <alignment horizontal="left"/>
    </xf>
    <xf numFmtId="4" fontId="8" fillId="12" borderId="36" xfId="2" applyNumberFormat="1" applyFont="1" applyFill="1" applyBorder="1" applyAlignment="1">
      <alignment horizontal="left"/>
    </xf>
    <xf numFmtId="4" fontId="8" fillId="12" borderId="37" xfId="2" applyNumberFormat="1" applyFont="1" applyFill="1" applyBorder="1" applyAlignment="1">
      <alignment horizontal="left"/>
    </xf>
    <xf numFmtId="0" fontId="6" fillId="12" borderId="39" xfId="2" applyFont="1" applyFill="1" applyBorder="1" applyAlignment="1">
      <alignment horizontal="left"/>
    </xf>
    <xf numFmtId="4" fontId="6" fillId="12" borderId="40" xfId="2" applyNumberFormat="1" applyFont="1" applyFill="1" applyBorder="1" applyAlignment="1">
      <alignment horizontal="left"/>
    </xf>
    <xf numFmtId="4" fontId="6" fillId="12" borderId="41" xfId="2" applyNumberFormat="1" applyFont="1" applyFill="1" applyBorder="1" applyAlignment="1">
      <alignment horizontal="left"/>
    </xf>
    <xf numFmtId="4" fontId="6" fillId="12" borderId="42" xfId="2" applyNumberFormat="1" applyFont="1" applyFill="1" applyBorder="1" applyAlignment="1">
      <alignment horizontal="left"/>
    </xf>
    <xf numFmtId="4" fontId="6" fillId="12" borderId="43" xfId="2" applyNumberFormat="1" applyFont="1" applyFill="1" applyBorder="1" applyAlignment="1">
      <alignment horizontal="left"/>
    </xf>
    <xf numFmtId="4" fontId="6" fillId="12" borderId="44" xfId="2" applyNumberFormat="1" applyFont="1" applyFill="1" applyBorder="1" applyAlignment="1">
      <alignment horizontal="left"/>
    </xf>
    <xf numFmtId="4" fontId="6" fillId="12" borderId="45" xfId="2" applyNumberFormat="1" applyFont="1" applyFill="1" applyBorder="1" applyAlignment="1">
      <alignment horizontal="left"/>
    </xf>
    <xf numFmtId="0" fontId="6" fillId="11" borderId="30" xfId="2" applyFont="1" applyFill="1" applyBorder="1" applyAlignment="1">
      <alignment horizontal="left"/>
    </xf>
    <xf numFmtId="0" fontId="8" fillId="11" borderId="31" xfId="2" applyFont="1" applyFill="1" applyBorder="1" applyAlignment="1">
      <alignment horizontal="left"/>
    </xf>
    <xf numFmtId="0" fontId="6" fillId="11" borderId="31" xfId="2" applyFont="1" applyFill="1" applyBorder="1" applyAlignment="1">
      <alignment horizontal="left"/>
    </xf>
    <xf numFmtId="0" fontId="6" fillId="10" borderId="30" xfId="2" applyFont="1" applyFill="1" applyBorder="1" applyAlignment="1">
      <alignment horizontal="left"/>
    </xf>
    <xf numFmtId="0" fontId="6" fillId="10" borderId="38" xfId="2" applyFont="1" applyFill="1" applyBorder="1" applyAlignment="1">
      <alignment horizontal="left"/>
    </xf>
    <xf numFmtId="0" fontId="6" fillId="10" borderId="39" xfId="2" applyFont="1" applyFill="1" applyBorder="1" applyAlignment="1">
      <alignment horizontal="left"/>
    </xf>
    <xf numFmtId="0" fontId="8" fillId="13" borderId="22" xfId="2" applyFont="1" applyFill="1" applyBorder="1" applyAlignment="1">
      <alignment horizontal="left"/>
    </xf>
    <xf numFmtId="0" fontId="8" fillId="13" borderId="23" xfId="2" applyFont="1" applyFill="1" applyBorder="1" applyAlignment="1">
      <alignment horizontal="left"/>
    </xf>
    <xf numFmtId="4" fontId="8" fillId="13" borderId="24" xfId="2" applyNumberFormat="1" applyFont="1" applyFill="1" applyBorder="1" applyAlignment="1">
      <alignment horizontal="left"/>
    </xf>
    <xf numFmtId="4" fontId="8" fillId="13" borderId="25" xfId="2" applyNumberFormat="1" applyFont="1" applyFill="1" applyBorder="1" applyAlignment="1">
      <alignment horizontal="left"/>
    </xf>
    <xf numFmtId="4" fontId="8" fillId="13" borderId="26" xfId="2" applyNumberFormat="1" applyFont="1" applyFill="1" applyBorder="1" applyAlignment="1">
      <alignment horizontal="left"/>
    </xf>
    <xf numFmtId="4" fontId="8" fillId="13" borderId="27" xfId="2" applyNumberFormat="1" applyFont="1" applyFill="1" applyBorder="1" applyAlignment="1">
      <alignment horizontal="left"/>
    </xf>
    <xf numFmtId="4" fontId="8" fillId="13" borderId="28" xfId="2" applyNumberFormat="1" applyFont="1" applyFill="1" applyBorder="1" applyAlignment="1">
      <alignment horizontal="left"/>
    </xf>
    <xf numFmtId="4" fontId="8" fillId="13" borderId="29" xfId="2" applyNumberFormat="1" applyFont="1" applyFill="1" applyBorder="1" applyAlignment="1">
      <alignment horizontal="left"/>
    </xf>
    <xf numFmtId="0" fontId="8" fillId="3" borderId="0" xfId="2" applyFont="1" applyFill="1" applyAlignment="1">
      <alignment horizontal="left"/>
    </xf>
    <xf numFmtId="0" fontId="8" fillId="11" borderId="39" xfId="2" applyFont="1" applyFill="1" applyBorder="1" applyAlignment="1">
      <alignment horizontal="left"/>
    </xf>
    <xf numFmtId="0" fontId="8" fillId="11" borderId="38" xfId="2" applyFont="1" applyFill="1" applyBorder="1" applyAlignment="1">
      <alignment horizontal="left"/>
    </xf>
    <xf numFmtId="0" fontId="6" fillId="11" borderId="39" xfId="2" applyFont="1" applyFill="1" applyBorder="1" applyAlignment="1">
      <alignment horizontal="left"/>
    </xf>
    <xf numFmtId="0" fontId="6" fillId="11" borderId="38" xfId="2" applyFont="1" applyFill="1" applyBorder="1" applyAlignment="1">
      <alignment horizontal="left"/>
    </xf>
    <xf numFmtId="4" fontId="8" fillId="11" borderId="32" xfId="2" applyNumberFormat="1" applyFont="1" applyFill="1" applyBorder="1" applyAlignment="1">
      <alignment horizontal="left"/>
    </xf>
    <xf numFmtId="4" fontId="8" fillId="11" borderId="33" xfId="2" applyNumberFormat="1" applyFont="1" applyFill="1" applyBorder="1" applyAlignment="1">
      <alignment horizontal="left"/>
    </xf>
    <xf numFmtId="4" fontId="8" fillId="11" borderId="34" xfId="2" applyNumberFormat="1" applyFont="1" applyFill="1" applyBorder="1" applyAlignment="1">
      <alignment horizontal="left"/>
    </xf>
    <xf numFmtId="4" fontId="8" fillId="11" borderId="35" xfId="2" applyNumberFormat="1" applyFont="1" applyFill="1" applyBorder="1" applyAlignment="1">
      <alignment horizontal="left"/>
    </xf>
    <xf numFmtId="4" fontId="8" fillId="11" borderId="36" xfId="2" applyNumberFormat="1" applyFont="1" applyFill="1" applyBorder="1" applyAlignment="1">
      <alignment horizontal="left"/>
    </xf>
    <xf numFmtId="4" fontId="8" fillId="11" borderId="37" xfId="2" applyNumberFormat="1" applyFont="1" applyFill="1" applyBorder="1" applyAlignment="1">
      <alignment horizontal="left"/>
    </xf>
    <xf numFmtId="4" fontId="6" fillId="11" borderId="40" xfId="2" applyNumberFormat="1" applyFont="1" applyFill="1" applyBorder="1" applyAlignment="1">
      <alignment horizontal="left"/>
    </xf>
    <xf numFmtId="4" fontId="6" fillId="11" borderId="41" xfId="2" applyNumberFormat="1" applyFont="1" applyFill="1" applyBorder="1" applyAlignment="1">
      <alignment horizontal="left"/>
    </xf>
    <xf numFmtId="4" fontId="6" fillId="11" borderId="42" xfId="2" applyNumberFormat="1" applyFont="1" applyFill="1" applyBorder="1" applyAlignment="1">
      <alignment horizontal="left"/>
    </xf>
    <xf numFmtId="4" fontId="6" fillId="11" borderId="43" xfId="2" applyNumberFormat="1" applyFont="1" applyFill="1" applyBorder="1" applyAlignment="1">
      <alignment horizontal="left"/>
    </xf>
    <xf numFmtId="4" fontId="6" fillId="11" borderId="44" xfId="2" applyNumberFormat="1" applyFont="1" applyFill="1" applyBorder="1" applyAlignment="1">
      <alignment horizontal="left"/>
    </xf>
    <xf numFmtId="4" fontId="6" fillId="11" borderId="45" xfId="2" applyNumberFormat="1" applyFont="1" applyFill="1" applyBorder="1" applyAlignment="1">
      <alignment horizontal="left"/>
    </xf>
    <xf numFmtId="4" fontId="6" fillId="11" borderId="32" xfId="2" applyNumberFormat="1" applyFont="1" applyFill="1" applyBorder="1" applyAlignment="1">
      <alignment horizontal="left"/>
    </xf>
    <xf numFmtId="4" fontId="6" fillId="11" borderId="33" xfId="2" applyNumberFormat="1" applyFont="1" applyFill="1" applyBorder="1" applyAlignment="1">
      <alignment horizontal="left"/>
    </xf>
    <xf numFmtId="4" fontId="6" fillId="11" borderId="34" xfId="2" applyNumberFormat="1" applyFont="1" applyFill="1" applyBorder="1" applyAlignment="1">
      <alignment horizontal="left"/>
    </xf>
    <xf numFmtId="4" fontId="6" fillId="11" borderId="35" xfId="2" applyNumberFormat="1" applyFont="1" applyFill="1" applyBorder="1" applyAlignment="1">
      <alignment horizontal="left"/>
    </xf>
    <xf numFmtId="4" fontId="6" fillId="11" borderId="36" xfId="2" applyNumberFormat="1" applyFont="1" applyFill="1" applyBorder="1" applyAlignment="1">
      <alignment horizontal="left"/>
    </xf>
    <xf numFmtId="4" fontId="6" fillId="11" borderId="37" xfId="2" applyNumberFormat="1" applyFont="1" applyFill="1" applyBorder="1" applyAlignment="1">
      <alignment horizontal="left"/>
    </xf>
    <xf numFmtId="0" fontId="6" fillId="11" borderId="46" xfId="2" applyFont="1" applyFill="1" applyBorder="1" applyAlignment="1">
      <alignment horizontal="left"/>
    </xf>
    <xf numFmtId="4" fontId="8" fillId="13" borderId="53" xfId="2" applyNumberFormat="1" applyFont="1" applyFill="1" applyBorder="1" applyAlignment="1">
      <alignment horizontal="left"/>
    </xf>
    <xf numFmtId="4" fontId="8" fillId="13" borderId="54" xfId="2" applyNumberFormat="1" applyFont="1" applyFill="1" applyBorder="1" applyAlignment="1">
      <alignment horizontal="left"/>
    </xf>
    <xf numFmtId="4" fontId="8" fillId="13" borderId="55" xfId="2" applyNumberFormat="1" applyFont="1" applyFill="1" applyBorder="1" applyAlignment="1">
      <alignment horizontal="left"/>
    </xf>
    <xf numFmtId="4" fontId="8" fillId="13" borderId="56" xfId="2" applyNumberFormat="1" applyFont="1" applyFill="1" applyBorder="1" applyAlignment="1">
      <alignment horizontal="left"/>
    </xf>
    <xf numFmtId="4" fontId="8" fillId="13" borderId="57" xfId="2" applyNumberFormat="1" applyFont="1" applyFill="1" applyBorder="1" applyAlignment="1">
      <alignment horizontal="left"/>
    </xf>
    <xf numFmtId="4" fontId="8" fillId="13" borderId="22" xfId="2" applyNumberFormat="1" applyFont="1" applyFill="1" applyBorder="1" applyAlignment="1">
      <alignment horizontal="left"/>
    </xf>
    <xf numFmtId="0" fontId="5" fillId="13" borderId="23" xfId="2" applyFont="1" applyFill="1" applyBorder="1" applyAlignment="1">
      <alignment horizontal="left"/>
    </xf>
    <xf numFmtId="4" fontId="8" fillId="13" borderId="20" xfId="2" applyNumberFormat="1" applyFont="1" applyFill="1" applyBorder="1" applyAlignment="1">
      <alignment horizontal="left"/>
    </xf>
    <xf numFmtId="4" fontId="8" fillId="13" borderId="23" xfId="2" applyNumberFormat="1" applyFont="1" applyFill="1" applyBorder="1" applyAlignment="1">
      <alignment horizontal="left"/>
    </xf>
    <xf numFmtId="0" fontId="8" fillId="3" borderId="69" xfId="2" applyFont="1" applyFill="1" applyBorder="1" applyAlignment="1">
      <alignment horizontal="left" vertical="center"/>
    </xf>
    <xf numFmtId="0" fontId="8" fillId="3" borderId="90" xfId="2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 applyProtection="1">
      <alignment horizontal="left" vertical="center"/>
      <protection locked="0"/>
    </xf>
    <xf numFmtId="4" fontId="8" fillId="3" borderId="41" xfId="2" applyNumberFormat="1" applyFont="1" applyFill="1" applyBorder="1" applyAlignment="1" applyProtection="1">
      <alignment horizontal="left" vertical="center"/>
      <protection locked="0"/>
    </xf>
    <xf numFmtId="4" fontId="8" fillId="3" borderId="42" xfId="2" applyNumberFormat="1" applyFont="1" applyFill="1" applyBorder="1" applyAlignment="1" applyProtection="1">
      <alignment horizontal="left" vertical="center"/>
      <protection locked="0"/>
    </xf>
    <xf numFmtId="4" fontId="8" fillId="3" borderId="43" xfId="2" applyNumberFormat="1" applyFont="1" applyFill="1" applyBorder="1" applyAlignment="1" applyProtection="1">
      <alignment horizontal="left" vertical="center"/>
      <protection locked="0"/>
    </xf>
    <xf numFmtId="4" fontId="8" fillId="3" borderId="39" xfId="2" applyNumberFormat="1" applyFont="1" applyFill="1" applyBorder="1" applyAlignment="1" applyProtection="1">
      <alignment horizontal="left" vertical="center"/>
      <protection locked="0"/>
    </xf>
    <xf numFmtId="0" fontId="8" fillId="3" borderId="96" xfId="2" applyFont="1" applyFill="1" applyBorder="1" applyAlignment="1">
      <alignment horizontal="left" vertical="top"/>
    </xf>
    <xf numFmtId="0" fontId="8" fillId="3" borderId="97" xfId="2" applyFont="1" applyFill="1" applyBorder="1" applyAlignment="1">
      <alignment horizontal="left" vertical="top"/>
    </xf>
    <xf numFmtId="0" fontId="6" fillId="3" borderId="96" xfId="2" applyFont="1" applyFill="1" applyBorder="1" applyAlignment="1">
      <alignment horizontal="left" vertical="top"/>
    </xf>
    <xf numFmtId="4" fontId="8" fillId="3" borderId="91" xfId="2" applyNumberFormat="1" applyFont="1" applyFill="1" applyBorder="1" applyAlignment="1" applyProtection="1">
      <alignment horizontal="left" vertical="top"/>
      <protection locked="0"/>
    </xf>
    <xf numFmtId="4" fontId="8" fillId="3" borderId="92" xfId="2" applyNumberFormat="1" applyFont="1" applyFill="1" applyBorder="1" applyAlignment="1" applyProtection="1">
      <alignment horizontal="left" vertical="top"/>
      <protection locked="0"/>
    </xf>
    <xf numFmtId="4" fontId="8" fillId="3" borderId="93" xfId="2" applyNumberFormat="1" applyFont="1" applyFill="1" applyBorder="1" applyAlignment="1" applyProtection="1">
      <alignment horizontal="left" vertical="top"/>
      <protection locked="0"/>
    </xf>
    <xf numFmtId="4" fontId="8" fillId="3" borderId="94" xfId="2" applyNumberFormat="1" applyFont="1" applyFill="1" applyBorder="1" applyAlignment="1" applyProtection="1">
      <alignment horizontal="left" vertical="top"/>
      <protection locked="0"/>
    </xf>
    <xf numFmtId="4" fontId="8" fillId="3" borderId="95" xfId="2" applyNumberFormat="1" applyFont="1" applyFill="1" applyBorder="1" applyAlignment="1" applyProtection="1">
      <alignment horizontal="left" vertical="top"/>
      <protection locked="0"/>
    </xf>
    <xf numFmtId="0" fontId="8" fillId="3" borderId="96" xfId="2" applyFont="1" applyFill="1" applyBorder="1" applyAlignment="1">
      <alignment horizontal="left" vertical="center"/>
    </xf>
    <xf numFmtId="0" fontId="8" fillId="3" borderId="97" xfId="2" applyFont="1" applyFill="1" applyBorder="1" applyAlignment="1">
      <alignment horizontal="left" vertical="center"/>
    </xf>
    <xf numFmtId="0" fontId="6" fillId="3" borderId="96" xfId="2" applyFont="1" applyFill="1" applyBorder="1" applyAlignment="1">
      <alignment horizontal="left"/>
    </xf>
    <xf numFmtId="4" fontId="8" fillId="3" borderId="91" xfId="2" applyNumberFormat="1" applyFont="1" applyFill="1" applyBorder="1" applyAlignment="1" applyProtection="1">
      <alignment horizontal="left" vertical="center"/>
      <protection locked="0"/>
    </xf>
    <xf numFmtId="4" fontId="8" fillId="3" borderId="92" xfId="2" applyNumberFormat="1" applyFont="1" applyFill="1" applyBorder="1" applyAlignment="1" applyProtection="1">
      <alignment horizontal="left" vertical="center"/>
      <protection locked="0"/>
    </xf>
    <xf numFmtId="4" fontId="8" fillId="3" borderId="93" xfId="2" applyNumberFormat="1" applyFont="1" applyFill="1" applyBorder="1" applyAlignment="1" applyProtection="1">
      <alignment horizontal="left" vertical="center"/>
      <protection locked="0"/>
    </xf>
    <xf numFmtId="4" fontId="8" fillId="3" borderId="94" xfId="2" applyNumberFormat="1" applyFont="1" applyFill="1" applyBorder="1" applyAlignment="1" applyProtection="1">
      <alignment horizontal="left" vertical="center"/>
      <protection locked="0"/>
    </xf>
    <xf numFmtId="4" fontId="8" fillId="3" borderId="95" xfId="2" applyNumberFormat="1" applyFont="1" applyFill="1" applyBorder="1" applyAlignment="1" applyProtection="1">
      <alignment horizontal="left" vertical="center"/>
      <protection locked="0"/>
    </xf>
    <xf numFmtId="0" fontId="6" fillId="3" borderId="98" xfId="2" applyFont="1" applyFill="1" applyBorder="1" applyAlignment="1">
      <alignment horizontal="left"/>
    </xf>
    <xf numFmtId="4" fontId="8" fillId="3" borderId="99" xfId="2" applyNumberFormat="1" applyFont="1" applyFill="1" applyBorder="1" applyAlignment="1" applyProtection="1">
      <alignment horizontal="left" vertical="center"/>
      <protection locked="0"/>
    </xf>
    <xf numFmtId="4" fontId="8" fillId="3" borderId="100" xfId="2" applyNumberFormat="1" applyFont="1" applyFill="1" applyBorder="1" applyAlignment="1" applyProtection="1">
      <alignment horizontal="left" vertical="center"/>
      <protection locked="0"/>
    </xf>
    <xf numFmtId="4" fontId="8" fillId="3" borderId="101" xfId="2" applyNumberFormat="1" applyFont="1" applyFill="1" applyBorder="1" applyAlignment="1" applyProtection="1">
      <alignment horizontal="left" vertical="center"/>
      <protection locked="0"/>
    </xf>
    <xf numFmtId="4" fontId="8" fillId="3" borderId="102" xfId="2" applyNumberFormat="1" applyFont="1" applyFill="1" applyBorder="1" applyAlignment="1" applyProtection="1">
      <alignment horizontal="left" vertical="center"/>
      <protection locked="0"/>
    </xf>
    <xf numFmtId="4" fontId="8" fillId="3" borderId="103" xfId="2" applyNumberFormat="1" applyFont="1" applyFill="1" applyBorder="1" applyAlignment="1" applyProtection="1">
      <alignment horizontal="left" vertical="center"/>
      <protection locked="0"/>
    </xf>
    <xf numFmtId="0" fontId="5" fillId="3" borderId="0" xfId="2" applyFont="1" applyFill="1" applyAlignment="1">
      <alignment horizontal="left" vertical="center"/>
    </xf>
    <xf numFmtId="0" fontId="6" fillId="12" borderId="38" xfId="2" applyFont="1" applyFill="1" applyBorder="1" applyAlignment="1">
      <alignment horizontal="left"/>
    </xf>
    <xf numFmtId="4" fontId="6" fillId="12" borderId="32" xfId="2" applyNumberFormat="1" applyFont="1" applyFill="1" applyBorder="1" applyAlignment="1">
      <alignment horizontal="left"/>
    </xf>
    <xf numFmtId="4" fontId="6" fillId="12" borderId="33" xfId="2" applyNumberFormat="1" applyFont="1" applyFill="1" applyBorder="1" applyAlignment="1">
      <alignment horizontal="left"/>
    </xf>
    <xf numFmtId="4" fontId="6" fillId="12" borderId="34" xfId="2" applyNumberFormat="1" applyFont="1" applyFill="1" applyBorder="1" applyAlignment="1">
      <alignment horizontal="left"/>
    </xf>
    <xf numFmtId="4" fontId="6" fillId="12" borderId="35" xfId="2" applyNumberFormat="1" applyFont="1" applyFill="1" applyBorder="1" applyAlignment="1">
      <alignment horizontal="left"/>
    </xf>
    <xf numFmtId="4" fontId="6" fillId="12" borderId="36" xfId="2" applyNumberFormat="1" applyFont="1" applyFill="1" applyBorder="1" applyAlignment="1">
      <alignment horizontal="left"/>
    </xf>
    <xf numFmtId="4" fontId="6" fillId="12" borderId="37" xfId="2" applyNumberFormat="1" applyFont="1" applyFill="1" applyBorder="1" applyAlignment="1">
      <alignment horizontal="left"/>
    </xf>
    <xf numFmtId="0" fontId="6" fillId="10" borderId="0" xfId="2" applyFont="1" applyFill="1" applyAlignment="1">
      <alignment horizontal="left" vertical="center" wrapText="1"/>
    </xf>
    <xf numFmtId="0" fontId="6" fillId="10" borderId="20" xfId="2" applyFont="1" applyFill="1" applyBorder="1" applyAlignment="1">
      <alignment horizontal="left" vertical="center" wrapText="1"/>
    </xf>
    <xf numFmtId="0" fontId="8" fillId="11" borderId="46" xfId="2" applyFont="1" applyFill="1" applyBorder="1" applyAlignment="1">
      <alignment horizontal="left"/>
    </xf>
    <xf numFmtId="0" fontId="6" fillId="10" borderId="20" xfId="2" applyFont="1" applyFill="1" applyBorder="1" applyAlignment="1">
      <alignment horizontal="left"/>
    </xf>
    <xf numFmtId="4" fontId="6" fillId="11" borderId="38" xfId="2" applyNumberFormat="1" applyFont="1" applyFill="1" applyBorder="1" applyAlignment="1">
      <alignment horizontal="left"/>
    </xf>
    <xf numFmtId="4" fontId="6" fillId="12" borderId="39" xfId="2" applyNumberFormat="1" applyFont="1" applyFill="1" applyBorder="1" applyAlignment="1">
      <alignment horizontal="left"/>
    </xf>
    <xf numFmtId="4" fontId="6" fillId="12" borderId="38" xfId="2" applyNumberFormat="1" applyFont="1" applyFill="1" applyBorder="1" applyAlignment="1">
      <alignment horizontal="left"/>
    </xf>
    <xf numFmtId="4" fontId="8" fillId="12" borderId="38" xfId="2" applyNumberFormat="1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0" borderId="38" xfId="2" applyFont="1" applyFill="1" applyBorder="1" applyAlignment="1">
      <alignment horizontal="left"/>
    </xf>
    <xf numFmtId="0" fontId="6" fillId="10" borderId="46" xfId="2" applyFont="1" applyFill="1" applyBorder="1" applyAlignment="1">
      <alignment horizontal="left"/>
    </xf>
    <xf numFmtId="0" fontId="8" fillId="10" borderId="0" xfId="2" applyFont="1" applyFill="1" applyAlignment="1">
      <alignment horizontal="left" vertical="center" wrapText="1"/>
    </xf>
    <xf numFmtId="0" fontId="6" fillId="10" borderId="0" xfId="2" applyFont="1" applyFill="1" applyAlignment="1">
      <alignment horizontal="left" vertical="top"/>
    </xf>
    <xf numFmtId="0" fontId="6" fillId="10" borderId="96" xfId="2" applyFont="1" applyFill="1" applyBorder="1" applyAlignment="1">
      <alignment horizontal="left" vertical="center"/>
    </xf>
    <xf numFmtId="0" fontId="6" fillId="10" borderId="96" xfId="2" applyFont="1" applyFill="1" applyBorder="1" applyAlignment="1">
      <alignment horizontal="left"/>
    </xf>
    <xf numFmtId="0" fontId="6" fillId="10" borderId="104" xfId="2" applyFont="1" applyFill="1" applyBorder="1" applyAlignment="1">
      <alignment horizontal="left" vertical="center"/>
    </xf>
    <xf numFmtId="4" fontId="13" fillId="10" borderId="0" xfId="2" applyNumberFormat="1" applyFont="1" applyFill="1" applyAlignment="1">
      <alignment horizontal="left"/>
    </xf>
    <xf numFmtId="0" fontId="6" fillId="10" borderId="115" xfId="2" applyFont="1" applyFill="1" applyBorder="1" applyAlignment="1">
      <alignment horizontal="left"/>
    </xf>
    <xf numFmtId="0" fontId="6" fillId="10" borderId="113" xfId="2" applyFont="1" applyFill="1" applyBorder="1" applyAlignment="1">
      <alignment horizontal="left" wrapText="1"/>
    </xf>
    <xf numFmtId="0" fontId="6" fillId="10" borderId="97" xfId="2" applyFont="1" applyFill="1" applyBorder="1" applyAlignment="1">
      <alignment horizontal="left" wrapText="1"/>
    </xf>
    <xf numFmtId="0" fontId="6" fillId="10" borderId="113" xfId="2" applyFont="1" applyFill="1" applyBorder="1" applyAlignment="1">
      <alignment horizontal="left"/>
    </xf>
    <xf numFmtId="2" fontId="6" fillId="10" borderId="114" xfId="2" applyNumberFormat="1" applyFont="1" applyFill="1" applyBorder="1" applyAlignment="1">
      <alignment horizontal="left"/>
    </xf>
    <xf numFmtId="2" fontId="6" fillId="10" borderId="115" xfId="2" applyNumberFormat="1" applyFont="1" applyFill="1" applyBorder="1" applyAlignment="1">
      <alignment horizontal="left"/>
    </xf>
    <xf numFmtId="2" fontId="6" fillId="10" borderId="116" xfId="2" applyNumberFormat="1" applyFont="1" applyFill="1" applyBorder="1" applyAlignment="1">
      <alignment horizontal="left"/>
    </xf>
    <xf numFmtId="2" fontId="6" fillId="10" borderId="97" xfId="2" applyNumberFormat="1" applyFont="1" applyFill="1" applyBorder="1" applyAlignment="1">
      <alignment horizontal="left"/>
    </xf>
    <xf numFmtId="0" fontId="8" fillId="10" borderId="115" xfId="2" applyFont="1" applyFill="1" applyBorder="1" applyAlignment="1">
      <alignment horizontal="left"/>
    </xf>
    <xf numFmtId="0" fontId="8" fillId="10" borderId="113" xfId="2" applyFont="1" applyFill="1" applyBorder="1" applyAlignment="1">
      <alignment horizontal="left" wrapText="1"/>
    </xf>
    <xf numFmtId="0" fontId="8" fillId="10" borderId="113" xfId="2" applyFont="1" applyFill="1" applyBorder="1" applyAlignment="1">
      <alignment horizontal="left"/>
    </xf>
    <xf numFmtId="2" fontId="8" fillId="10" borderId="114" xfId="2" applyNumberFormat="1" applyFont="1" applyFill="1" applyBorder="1" applyAlignment="1">
      <alignment horizontal="left"/>
    </xf>
    <xf numFmtId="2" fontId="8" fillId="10" borderId="115" xfId="2" applyNumberFormat="1" applyFont="1" applyFill="1" applyBorder="1" applyAlignment="1">
      <alignment horizontal="left"/>
    </xf>
    <xf numFmtId="2" fontId="8" fillId="10" borderId="116" xfId="2" applyNumberFormat="1" applyFont="1" applyFill="1" applyBorder="1" applyAlignment="1">
      <alignment horizontal="left"/>
    </xf>
    <xf numFmtId="2" fontId="8" fillId="10" borderId="97" xfId="2" applyNumberFormat="1" applyFont="1" applyFill="1" applyBorder="1" applyAlignment="1">
      <alignment horizontal="left"/>
    </xf>
    <xf numFmtId="0" fontId="8" fillId="10" borderId="115" xfId="2" applyFont="1" applyFill="1" applyBorder="1" applyAlignment="1">
      <alignment horizontal="left" vertical="center"/>
    </xf>
    <xf numFmtId="0" fontId="8" fillId="10" borderId="113" xfId="2" applyFont="1" applyFill="1" applyBorder="1" applyAlignment="1">
      <alignment horizontal="left" vertical="center"/>
    </xf>
    <xf numFmtId="0" fontId="14" fillId="10" borderId="0" xfId="2" applyFont="1" applyFill="1" applyAlignment="1">
      <alignment horizontal="left"/>
    </xf>
    <xf numFmtId="0" fontId="6" fillId="10" borderId="119" xfId="2" applyFont="1" applyFill="1" applyBorder="1" applyAlignment="1">
      <alignment horizontal="left"/>
    </xf>
    <xf numFmtId="0" fontId="6" fillId="10" borderId="122" xfId="2" applyFont="1" applyFill="1" applyBorder="1" applyAlignment="1">
      <alignment horizontal="left"/>
    </xf>
    <xf numFmtId="0" fontId="6" fillId="10" borderId="98" xfId="2" applyFont="1" applyFill="1" applyBorder="1" applyAlignment="1">
      <alignment horizontal="left"/>
    </xf>
    <xf numFmtId="10" fontId="6" fillId="10" borderId="114" xfId="2" applyNumberFormat="1" applyFont="1" applyFill="1" applyBorder="1" applyAlignment="1">
      <alignment horizontal="left"/>
    </xf>
    <xf numFmtId="10" fontId="6" fillId="10" borderId="115" xfId="2" applyNumberFormat="1" applyFont="1" applyFill="1" applyBorder="1" applyAlignment="1">
      <alignment horizontal="left"/>
    </xf>
    <xf numFmtId="10" fontId="6" fillId="10" borderId="116" xfId="2" applyNumberFormat="1" applyFont="1" applyFill="1" applyBorder="1" applyAlignment="1">
      <alignment horizontal="left"/>
    </xf>
    <xf numFmtId="10" fontId="6" fillId="10" borderId="97" xfId="2" applyNumberFormat="1" applyFont="1" applyFill="1" applyBorder="1" applyAlignment="1">
      <alignment horizontal="left"/>
    </xf>
    <xf numFmtId="10" fontId="6" fillId="10" borderId="118" xfId="2" applyNumberFormat="1" applyFont="1" applyFill="1" applyBorder="1" applyAlignment="1">
      <alignment horizontal="left"/>
    </xf>
    <xf numFmtId="10" fontId="6" fillId="10" borderId="119" xfId="2" applyNumberFormat="1" applyFont="1" applyFill="1" applyBorder="1" applyAlignment="1">
      <alignment horizontal="left"/>
    </xf>
    <xf numFmtId="10" fontId="6" fillId="10" borderId="120" xfId="2" applyNumberFormat="1" applyFont="1" applyFill="1" applyBorder="1" applyAlignment="1">
      <alignment horizontal="left"/>
    </xf>
    <xf numFmtId="10" fontId="6" fillId="10" borderId="121" xfId="2" applyNumberFormat="1" applyFont="1" applyFill="1" applyBorder="1" applyAlignment="1">
      <alignment horizontal="left"/>
    </xf>
    <xf numFmtId="4" fontId="6" fillId="10" borderId="123" xfId="2" applyNumberFormat="1" applyFont="1" applyFill="1" applyBorder="1" applyAlignment="1">
      <alignment horizontal="left"/>
    </xf>
    <xf numFmtId="4" fontId="6" fillId="10" borderId="124" xfId="2" applyNumberFormat="1" applyFont="1" applyFill="1" applyBorder="1" applyAlignment="1">
      <alignment horizontal="left"/>
    </xf>
    <xf numFmtId="4" fontId="6" fillId="10" borderId="125" xfId="2" applyNumberFormat="1" applyFont="1" applyFill="1" applyBorder="1" applyAlignment="1">
      <alignment horizontal="left"/>
    </xf>
    <xf numFmtId="4" fontId="6" fillId="10" borderId="126" xfId="2" applyNumberFormat="1" applyFont="1" applyFill="1" applyBorder="1" applyAlignment="1">
      <alignment horizontal="left"/>
    </xf>
    <xf numFmtId="4" fontId="8" fillId="14" borderId="114" xfId="2" applyNumberFormat="1" applyFont="1" applyFill="1" applyBorder="1" applyAlignment="1">
      <alignment horizontal="left" vertical="center"/>
    </xf>
    <xf numFmtId="4" fontId="8" fillId="14" borderId="115" xfId="2" applyNumberFormat="1" applyFont="1" applyFill="1" applyBorder="1" applyAlignment="1">
      <alignment horizontal="left" vertical="center"/>
    </xf>
    <xf numFmtId="4" fontId="8" fillId="14" borderId="116" xfId="2" applyNumberFormat="1" applyFont="1" applyFill="1" applyBorder="1" applyAlignment="1">
      <alignment horizontal="left" vertical="center"/>
    </xf>
    <xf numFmtId="3" fontId="13" fillId="14" borderId="114" xfId="2" applyNumberFormat="1" applyFont="1" applyFill="1" applyBorder="1" applyAlignment="1">
      <alignment horizontal="left" vertical="center"/>
    </xf>
    <xf numFmtId="3" fontId="13" fillId="14" borderId="115" xfId="2" applyNumberFormat="1" applyFont="1" applyFill="1" applyBorder="1" applyAlignment="1">
      <alignment horizontal="left" vertical="center"/>
    </xf>
    <xf numFmtId="3" fontId="13" fillId="14" borderId="116" xfId="2" applyNumberFormat="1" applyFont="1" applyFill="1" applyBorder="1" applyAlignment="1">
      <alignment horizontal="left" vertical="center"/>
    </xf>
    <xf numFmtId="0" fontId="8" fillId="14" borderId="137" xfId="2" applyFont="1" applyFill="1" applyBorder="1" applyAlignment="1">
      <alignment horizontal="left"/>
    </xf>
    <xf numFmtId="4" fontId="8" fillId="14" borderId="139" xfId="2" applyNumberFormat="1" applyFont="1" applyFill="1" applyBorder="1" applyAlignment="1">
      <alignment horizontal="left" vertical="center"/>
    </xf>
    <xf numFmtId="4" fontId="8" fillId="14" borderId="140" xfId="2" applyNumberFormat="1" applyFont="1" applyFill="1" applyBorder="1" applyAlignment="1">
      <alignment horizontal="left" vertical="center"/>
    </xf>
    <xf numFmtId="4" fontId="8" fillId="14" borderId="141" xfId="2" applyNumberFormat="1" applyFont="1" applyFill="1" applyBorder="1" applyAlignment="1">
      <alignment horizontal="left" vertical="center"/>
    </xf>
    <xf numFmtId="0" fontId="8" fillId="14" borderId="149" xfId="2" applyFont="1" applyFill="1" applyBorder="1" applyAlignment="1">
      <alignment horizontal="left"/>
    </xf>
    <xf numFmtId="4" fontId="8" fillId="14" borderId="150" xfId="2" applyNumberFormat="1" applyFont="1" applyFill="1" applyBorder="1" applyAlignment="1">
      <alignment horizontal="left" vertical="center"/>
    </xf>
    <xf numFmtId="10" fontId="8" fillId="14" borderId="138" xfId="3" applyNumberFormat="1" applyFont="1" applyFill="1" applyBorder="1" applyAlignment="1" applyProtection="1">
      <alignment horizontal="left" vertical="center"/>
    </xf>
    <xf numFmtId="4" fontId="8" fillId="14" borderId="35" xfId="2" applyNumberFormat="1" applyFont="1" applyFill="1" applyBorder="1" applyAlignment="1">
      <alignment horizontal="left" vertical="center"/>
    </xf>
    <xf numFmtId="4" fontId="8" fillId="14" borderId="36" xfId="2" applyNumberFormat="1" applyFont="1" applyFill="1" applyBorder="1" applyAlignment="1">
      <alignment horizontal="left" vertical="center"/>
    </xf>
    <xf numFmtId="4" fontId="8" fillId="14" borderId="70" xfId="2" applyNumberFormat="1" applyFont="1" applyFill="1" applyBorder="1" applyAlignment="1">
      <alignment horizontal="left" vertical="center"/>
    </xf>
    <xf numFmtId="4" fontId="8" fillId="14" borderId="133" xfId="2" applyNumberFormat="1" applyFont="1" applyFill="1" applyBorder="1" applyAlignment="1">
      <alignment horizontal="left" vertical="center"/>
    </xf>
    <xf numFmtId="3" fontId="13" fillId="14" borderId="35" xfId="2" applyNumberFormat="1" applyFont="1" applyFill="1" applyBorder="1" applyAlignment="1">
      <alignment horizontal="left" vertical="center"/>
    </xf>
    <xf numFmtId="3" fontId="13" fillId="14" borderId="36" xfId="2" applyNumberFormat="1" applyFont="1" applyFill="1" applyBorder="1" applyAlignment="1">
      <alignment horizontal="left" vertical="center"/>
    </xf>
    <xf numFmtId="3" fontId="13" fillId="14" borderId="70" xfId="2" applyNumberFormat="1" applyFont="1" applyFill="1" applyBorder="1" applyAlignment="1">
      <alignment horizontal="left" vertical="center"/>
    </xf>
    <xf numFmtId="3" fontId="13" fillId="14" borderId="32" xfId="2" applyNumberFormat="1" applyFont="1" applyFill="1" applyBorder="1" applyAlignment="1">
      <alignment horizontal="left" vertical="center"/>
    </xf>
    <xf numFmtId="3" fontId="13" fillId="14" borderId="33" xfId="2" applyNumberFormat="1" applyFont="1" applyFill="1" applyBorder="1" applyAlignment="1">
      <alignment horizontal="left" vertical="center"/>
    </xf>
    <xf numFmtId="3" fontId="13" fillId="14" borderId="34" xfId="2" applyNumberFormat="1" applyFont="1" applyFill="1" applyBorder="1" applyAlignment="1">
      <alignment horizontal="left" vertical="center"/>
    </xf>
    <xf numFmtId="165" fontId="13" fillId="14" borderId="35" xfId="2" applyNumberFormat="1" applyFont="1" applyFill="1" applyBorder="1" applyAlignment="1">
      <alignment horizontal="left" vertical="center"/>
    </xf>
    <xf numFmtId="165" fontId="13" fillId="14" borderId="36" xfId="2" applyNumberFormat="1" applyFont="1" applyFill="1" applyBorder="1" applyAlignment="1">
      <alignment horizontal="left" vertical="center"/>
    </xf>
    <xf numFmtId="165" fontId="13" fillId="14" borderId="70" xfId="2" applyNumberFormat="1" applyFont="1" applyFill="1" applyBorder="1" applyAlignment="1">
      <alignment horizontal="left" vertical="center"/>
    </xf>
    <xf numFmtId="165" fontId="13" fillId="14" borderId="32" xfId="2" applyNumberFormat="1" applyFont="1" applyFill="1" applyBorder="1" applyAlignment="1">
      <alignment horizontal="left" vertical="center"/>
    </xf>
    <xf numFmtId="165" fontId="13" fillId="14" borderId="33" xfId="2" applyNumberFormat="1" applyFont="1" applyFill="1" applyBorder="1" applyAlignment="1">
      <alignment horizontal="left" vertical="center"/>
    </xf>
    <xf numFmtId="165" fontId="13" fillId="14" borderId="34" xfId="2" applyNumberFormat="1" applyFont="1" applyFill="1" applyBorder="1" applyAlignment="1">
      <alignment horizontal="left" vertical="center"/>
    </xf>
    <xf numFmtId="4" fontId="8" fillId="14" borderId="142" xfId="2" applyNumberFormat="1" applyFont="1" applyFill="1" applyBorder="1" applyAlignment="1">
      <alignment horizontal="left" vertical="center"/>
    </xf>
    <xf numFmtId="4" fontId="8" fillId="14" borderId="143" xfId="2" applyNumberFormat="1" applyFont="1" applyFill="1" applyBorder="1" applyAlignment="1">
      <alignment horizontal="left" vertical="center"/>
    </xf>
    <xf numFmtId="4" fontId="8" fillId="14" borderId="144" xfId="2" applyNumberFormat="1" applyFont="1" applyFill="1" applyBorder="1" applyAlignment="1">
      <alignment horizontal="left" vertical="center"/>
    </xf>
    <xf numFmtId="4" fontId="8" fillId="14" borderId="145" xfId="2" applyNumberFormat="1" applyFont="1" applyFill="1" applyBorder="1" applyAlignment="1">
      <alignment horizontal="left" vertical="center"/>
    </xf>
    <xf numFmtId="4" fontId="8" fillId="14" borderId="146" xfId="2" applyNumberFormat="1" applyFont="1" applyFill="1" applyBorder="1" applyAlignment="1">
      <alignment horizontal="left" vertical="center"/>
    </xf>
    <xf numFmtId="4" fontId="8" fillId="14" borderId="147" xfId="2" applyNumberFormat="1" applyFont="1" applyFill="1" applyBorder="1" applyAlignment="1">
      <alignment horizontal="left" vertical="center"/>
    </xf>
    <xf numFmtId="0" fontId="8" fillId="14" borderId="148" xfId="2" applyFont="1" applyFill="1" applyBorder="1" applyAlignment="1">
      <alignment horizontal="left"/>
    </xf>
    <xf numFmtId="0" fontId="8" fillId="14" borderId="151" xfId="2" applyFont="1" applyFill="1" applyBorder="1" applyAlignment="1">
      <alignment horizontal="left"/>
    </xf>
    <xf numFmtId="0" fontId="8" fillId="11" borderId="130" xfId="2" applyFont="1" applyFill="1" applyBorder="1" applyAlignment="1">
      <alignment horizontal="left" vertical="center" wrapText="1"/>
    </xf>
    <xf numFmtId="0" fontId="6" fillId="11" borderId="130" xfId="2" applyFont="1" applyFill="1" applyBorder="1" applyAlignment="1">
      <alignment horizontal="left"/>
    </xf>
    <xf numFmtId="0" fontId="5" fillId="10" borderId="0" xfId="2" applyFont="1" applyFill="1" applyAlignment="1">
      <alignment horizontal="left" vertical="center"/>
    </xf>
    <xf numFmtId="0" fontId="12" fillId="10" borderId="0" xfId="2" applyFont="1" applyFill="1" applyAlignment="1">
      <alignment horizontal="left"/>
    </xf>
    <xf numFmtId="0" fontId="13" fillId="10" borderId="0" xfId="2" applyFont="1" applyFill="1" applyAlignment="1">
      <alignment horizontal="left"/>
    </xf>
    <xf numFmtId="3" fontId="13" fillId="10" borderId="0" xfId="2" applyNumberFormat="1" applyFont="1" applyFill="1" applyAlignment="1">
      <alignment horizontal="left"/>
    </xf>
    <xf numFmtId="4" fontId="8" fillId="12" borderId="79" xfId="2" applyNumberFormat="1" applyFont="1" applyFill="1" applyBorder="1" applyAlignment="1">
      <alignment horizontal="left" vertical="center"/>
    </xf>
    <xf numFmtId="4" fontId="8" fillId="12" borderId="80" xfId="2" applyNumberFormat="1" applyFont="1" applyFill="1" applyBorder="1" applyAlignment="1">
      <alignment horizontal="left" vertical="center"/>
    </xf>
    <xf numFmtId="4" fontId="8" fillId="12" borderId="81" xfId="2" applyNumberFormat="1" applyFont="1" applyFill="1" applyBorder="1" applyAlignment="1">
      <alignment horizontal="left" vertical="center"/>
    </xf>
    <xf numFmtId="4" fontId="8" fillId="12" borderId="82" xfId="2" applyNumberFormat="1" applyFont="1" applyFill="1" applyBorder="1" applyAlignment="1">
      <alignment horizontal="left" vertical="center"/>
    </xf>
    <xf numFmtId="4" fontId="8" fillId="12" borderId="83" xfId="2" applyNumberFormat="1" applyFont="1" applyFill="1" applyBorder="1" applyAlignment="1">
      <alignment horizontal="left" vertical="center"/>
    </xf>
    <xf numFmtId="4" fontId="8" fillId="12" borderId="78" xfId="2" applyNumberFormat="1" applyFont="1" applyFill="1" applyBorder="1" applyAlignment="1">
      <alignment horizontal="left" vertical="center"/>
    </xf>
    <xf numFmtId="0" fontId="8" fillId="12" borderId="78" xfId="2" applyFont="1" applyFill="1" applyBorder="1" applyAlignment="1">
      <alignment horizontal="left"/>
    </xf>
    <xf numFmtId="0" fontId="8" fillId="12" borderId="31" xfId="2" applyFont="1" applyFill="1" applyBorder="1" applyAlignment="1">
      <alignment horizontal="left"/>
    </xf>
    <xf numFmtId="0" fontId="8" fillId="12" borderId="37" xfId="2" applyFont="1" applyFill="1" applyBorder="1" applyAlignment="1">
      <alignment horizontal="left"/>
    </xf>
    <xf numFmtId="4" fontId="8" fillId="12" borderId="32" xfId="2" applyNumberFormat="1" applyFont="1" applyFill="1" applyBorder="1" applyAlignment="1">
      <alignment horizontal="left" vertical="center"/>
    </xf>
    <xf numFmtId="4" fontId="8" fillId="12" borderId="33" xfId="2" applyNumberFormat="1" applyFont="1" applyFill="1" applyBorder="1" applyAlignment="1">
      <alignment horizontal="left" vertical="center"/>
    </xf>
    <xf numFmtId="4" fontId="8" fillId="12" borderId="34" xfId="2" applyNumberFormat="1" applyFont="1" applyFill="1" applyBorder="1" applyAlignment="1">
      <alignment horizontal="left" vertical="center"/>
    </xf>
    <xf numFmtId="4" fontId="8" fillId="12" borderId="35" xfId="2" applyNumberFormat="1" applyFont="1" applyFill="1" applyBorder="1" applyAlignment="1">
      <alignment horizontal="left" vertical="center"/>
    </xf>
    <xf numFmtId="4" fontId="8" fillId="12" borderId="36" xfId="2" applyNumberFormat="1" applyFont="1" applyFill="1" applyBorder="1" applyAlignment="1">
      <alignment horizontal="left" vertical="center"/>
    </xf>
    <xf numFmtId="4" fontId="8" fillId="12" borderId="37" xfId="2" applyNumberFormat="1" applyFont="1" applyFill="1" applyBorder="1" applyAlignment="1">
      <alignment horizontal="left" vertical="center"/>
    </xf>
    <xf numFmtId="164" fontId="8" fillId="12" borderId="53" xfId="2" applyNumberFormat="1" applyFont="1" applyFill="1" applyBorder="1" applyAlignment="1">
      <alignment horizontal="left"/>
    </xf>
    <xf numFmtId="164" fontId="8" fillId="12" borderId="54" xfId="2" applyNumberFormat="1" applyFont="1" applyFill="1" applyBorder="1" applyAlignment="1">
      <alignment horizontal="left"/>
    </xf>
    <xf numFmtId="164" fontId="8" fillId="12" borderId="55" xfId="2" applyNumberFormat="1" applyFont="1" applyFill="1" applyBorder="1" applyAlignment="1">
      <alignment horizontal="left"/>
    </xf>
    <xf numFmtId="164" fontId="8" fillId="12" borderId="56" xfId="2" applyNumberFormat="1" applyFont="1" applyFill="1" applyBorder="1" applyAlignment="1">
      <alignment horizontal="left"/>
    </xf>
    <xf numFmtId="164" fontId="8" fillId="12" borderId="57" xfId="2" applyNumberFormat="1" applyFont="1" applyFill="1" applyBorder="1" applyAlignment="1">
      <alignment horizontal="left"/>
    </xf>
    <xf numFmtId="164" fontId="8" fillId="12" borderId="22" xfId="2" applyNumberFormat="1" applyFont="1" applyFill="1" applyBorder="1" applyAlignment="1">
      <alignment horizontal="left"/>
    </xf>
    <xf numFmtId="164" fontId="8" fillId="12" borderId="40" xfId="2" applyNumberFormat="1" applyFont="1" applyFill="1" applyBorder="1" applyAlignment="1">
      <alignment horizontal="left" vertical="center"/>
    </xf>
    <xf numFmtId="164" fontId="8" fillId="12" borderId="41" xfId="2" applyNumberFormat="1" applyFont="1" applyFill="1" applyBorder="1" applyAlignment="1">
      <alignment horizontal="left" vertical="center"/>
    </xf>
    <xf numFmtId="164" fontId="8" fillId="12" borderId="42" xfId="2" applyNumberFormat="1" applyFont="1" applyFill="1" applyBorder="1" applyAlignment="1">
      <alignment horizontal="left" vertical="center"/>
    </xf>
    <xf numFmtId="164" fontId="8" fillId="12" borderId="43" xfId="2" applyNumberFormat="1" applyFont="1" applyFill="1" applyBorder="1" applyAlignment="1">
      <alignment horizontal="left" vertical="center"/>
    </xf>
    <xf numFmtId="164" fontId="8" fillId="12" borderId="44" xfId="2" applyNumberFormat="1" applyFont="1" applyFill="1" applyBorder="1" applyAlignment="1">
      <alignment horizontal="left" vertical="center"/>
    </xf>
    <xf numFmtId="164" fontId="8" fillId="12" borderId="45" xfId="2" applyNumberFormat="1" applyFont="1" applyFill="1" applyBorder="1" applyAlignment="1">
      <alignment horizontal="left" vertical="center"/>
    </xf>
    <xf numFmtId="164" fontId="8" fillId="12" borderId="32" xfId="2" applyNumberFormat="1" applyFont="1" applyFill="1" applyBorder="1" applyAlignment="1">
      <alignment horizontal="left"/>
    </xf>
    <xf numFmtId="164" fontId="8" fillId="12" borderId="33" xfId="2" applyNumberFormat="1" applyFont="1" applyFill="1" applyBorder="1" applyAlignment="1">
      <alignment horizontal="left"/>
    </xf>
    <xf numFmtId="164" fontId="8" fillId="12" borderId="34" xfId="2" applyNumberFormat="1" applyFont="1" applyFill="1" applyBorder="1" applyAlignment="1">
      <alignment horizontal="left"/>
    </xf>
    <xf numFmtId="164" fontId="8" fillId="12" borderId="35" xfId="2" applyNumberFormat="1" applyFont="1" applyFill="1" applyBorder="1" applyAlignment="1">
      <alignment horizontal="left"/>
    </xf>
    <xf numFmtId="164" fontId="8" fillId="12" borderId="36" xfId="2" applyNumberFormat="1" applyFont="1" applyFill="1" applyBorder="1" applyAlignment="1">
      <alignment horizontal="left"/>
    </xf>
    <xf numFmtId="164" fontId="8" fillId="12" borderId="37" xfId="2" applyNumberFormat="1" applyFont="1" applyFill="1" applyBorder="1" applyAlignment="1">
      <alignment horizontal="left"/>
    </xf>
    <xf numFmtId="164" fontId="8" fillId="12" borderId="32" xfId="2" applyNumberFormat="1" applyFont="1" applyFill="1" applyBorder="1" applyAlignment="1">
      <alignment horizontal="left" vertical="center"/>
    </xf>
    <xf numFmtId="164" fontId="8" fillId="12" borderId="33" xfId="2" applyNumberFormat="1" applyFont="1" applyFill="1" applyBorder="1" applyAlignment="1">
      <alignment horizontal="left" vertical="center"/>
    </xf>
    <xf numFmtId="164" fontId="8" fillId="12" borderId="34" xfId="2" applyNumberFormat="1" applyFont="1" applyFill="1" applyBorder="1" applyAlignment="1">
      <alignment horizontal="left" vertical="center"/>
    </xf>
    <xf numFmtId="164" fontId="8" fillId="12" borderId="35" xfId="2" applyNumberFormat="1" applyFont="1" applyFill="1" applyBorder="1" applyAlignment="1">
      <alignment horizontal="left" vertical="center"/>
    </xf>
    <xf numFmtId="164" fontId="8" fillId="12" borderId="36" xfId="2" applyNumberFormat="1" applyFont="1" applyFill="1" applyBorder="1" applyAlignment="1">
      <alignment horizontal="left" vertical="center"/>
    </xf>
    <xf numFmtId="164" fontId="8" fillId="12" borderId="37" xfId="2" applyNumberFormat="1" applyFont="1" applyFill="1" applyBorder="1" applyAlignment="1">
      <alignment horizontal="left" vertical="center"/>
    </xf>
    <xf numFmtId="164" fontId="8" fillId="12" borderId="79" xfId="2" applyNumberFormat="1" applyFont="1" applyFill="1" applyBorder="1" applyAlignment="1">
      <alignment horizontal="left" vertical="center"/>
    </xf>
    <xf numFmtId="164" fontId="8" fillId="12" borderId="80" xfId="2" applyNumberFormat="1" applyFont="1" applyFill="1" applyBorder="1" applyAlignment="1">
      <alignment horizontal="left" vertical="center"/>
    </xf>
    <xf numFmtId="164" fontId="8" fillId="12" borderId="81" xfId="2" applyNumberFormat="1" applyFont="1" applyFill="1" applyBorder="1" applyAlignment="1">
      <alignment horizontal="left" vertical="center"/>
    </xf>
    <xf numFmtId="164" fontId="8" fillId="12" borderId="82" xfId="2" applyNumberFormat="1" applyFont="1" applyFill="1" applyBorder="1" applyAlignment="1">
      <alignment horizontal="left" vertical="center"/>
    </xf>
    <xf numFmtId="164" fontId="8" fillId="12" borderId="83" xfId="2" applyNumberFormat="1" applyFont="1" applyFill="1" applyBorder="1" applyAlignment="1">
      <alignment horizontal="left" vertical="center"/>
    </xf>
    <xf numFmtId="164" fontId="8" fillId="12" borderId="78" xfId="2" applyNumberFormat="1" applyFont="1" applyFill="1" applyBorder="1" applyAlignment="1">
      <alignment horizontal="left" vertical="center"/>
    </xf>
    <xf numFmtId="0" fontId="8" fillId="11" borderId="6" xfId="2" applyFont="1" applyFill="1" applyBorder="1" applyAlignment="1">
      <alignment horizontal="left" vertical="center"/>
    </xf>
    <xf numFmtId="0" fontId="8" fillId="11" borderId="2" xfId="2" applyFont="1" applyFill="1" applyBorder="1" applyAlignment="1">
      <alignment horizontal="left" vertical="center"/>
    </xf>
    <xf numFmtId="0" fontId="6" fillId="11" borderId="6" xfId="2" applyFont="1" applyFill="1" applyBorder="1" applyAlignment="1">
      <alignment horizontal="left"/>
    </xf>
    <xf numFmtId="4" fontId="8" fillId="11" borderId="91" xfId="2" applyNumberFormat="1" applyFont="1" applyFill="1" applyBorder="1" applyAlignment="1" applyProtection="1">
      <alignment horizontal="left" vertical="center"/>
      <protection locked="0"/>
    </xf>
    <xf numFmtId="4" fontId="8" fillId="11" borderId="92" xfId="2" applyNumberFormat="1" applyFont="1" applyFill="1" applyBorder="1" applyAlignment="1" applyProtection="1">
      <alignment horizontal="left" vertical="center"/>
      <protection locked="0"/>
    </xf>
    <xf numFmtId="4" fontId="8" fillId="11" borderId="93" xfId="2" applyNumberFormat="1" applyFont="1" applyFill="1" applyBorder="1" applyAlignment="1" applyProtection="1">
      <alignment horizontal="left" vertical="center"/>
      <protection locked="0"/>
    </xf>
    <xf numFmtId="4" fontId="8" fillId="11" borderId="94" xfId="2" applyNumberFormat="1" applyFont="1" applyFill="1" applyBorder="1" applyAlignment="1" applyProtection="1">
      <alignment horizontal="left" vertical="center"/>
      <protection locked="0"/>
    </xf>
    <xf numFmtId="4" fontId="8" fillId="11" borderId="95" xfId="2" applyNumberFormat="1" applyFont="1" applyFill="1" applyBorder="1" applyAlignment="1" applyProtection="1">
      <alignment horizontal="left" vertical="center"/>
      <protection locked="0"/>
    </xf>
    <xf numFmtId="0" fontId="8" fillId="11" borderId="96" xfId="2" applyFont="1" applyFill="1" applyBorder="1" applyAlignment="1">
      <alignment horizontal="left" vertical="center"/>
    </xf>
    <xf numFmtId="0" fontId="8" fillId="11" borderId="97" xfId="2" applyFont="1" applyFill="1" applyBorder="1" applyAlignment="1">
      <alignment horizontal="left" vertical="center"/>
    </xf>
    <xf numFmtId="0" fontId="6" fillId="11" borderId="96" xfId="2" applyFont="1" applyFill="1" applyBorder="1" applyAlignment="1">
      <alignment horizontal="left"/>
    </xf>
    <xf numFmtId="0" fontId="8" fillId="11" borderId="97" xfId="2" applyFont="1" applyFill="1" applyBorder="1" applyAlignment="1">
      <alignment horizontal="left" vertical="center" wrapText="1"/>
    </xf>
    <xf numFmtId="4" fontId="8" fillId="11" borderId="91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2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5" xfId="2" applyNumberFormat="1" applyFont="1" applyFill="1" applyBorder="1" applyAlignment="1" applyProtection="1">
      <alignment horizontal="left" vertical="center" wrapText="1"/>
      <protection locked="0"/>
    </xf>
    <xf numFmtId="0" fontId="6" fillId="11" borderId="96" xfId="2" applyFont="1" applyFill="1" applyBorder="1" applyAlignment="1">
      <alignment horizontal="left" vertical="top"/>
    </xf>
    <xf numFmtId="0" fontId="6" fillId="11" borderId="96" xfId="2" applyFont="1" applyFill="1" applyBorder="1" applyAlignment="1">
      <alignment horizontal="left" vertical="center"/>
    </xf>
    <xf numFmtId="4" fontId="6" fillId="11" borderId="91" xfId="2" applyNumberFormat="1" applyFont="1" applyFill="1" applyBorder="1" applyAlignment="1" applyProtection="1">
      <alignment horizontal="left" vertical="center"/>
      <protection locked="0"/>
    </xf>
    <xf numFmtId="4" fontId="6" fillId="11" borderId="92" xfId="2" applyNumberFormat="1" applyFont="1" applyFill="1" applyBorder="1" applyAlignment="1" applyProtection="1">
      <alignment horizontal="left" vertical="center"/>
      <protection locked="0"/>
    </xf>
    <xf numFmtId="4" fontId="6" fillId="11" borderId="93" xfId="2" applyNumberFormat="1" applyFont="1" applyFill="1" applyBorder="1" applyAlignment="1" applyProtection="1">
      <alignment horizontal="left" vertical="center"/>
      <protection locked="0"/>
    </xf>
    <xf numFmtId="4" fontId="6" fillId="11" borderId="94" xfId="2" applyNumberFormat="1" applyFont="1" applyFill="1" applyBorder="1" applyAlignment="1" applyProtection="1">
      <alignment horizontal="left" vertical="center"/>
      <protection locked="0"/>
    </xf>
    <xf numFmtId="4" fontId="6" fillId="11" borderId="95" xfId="2" applyNumberFormat="1" applyFont="1" applyFill="1" applyBorder="1" applyAlignment="1" applyProtection="1">
      <alignment horizontal="left" vertical="center"/>
      <protection locked="0"/>
    </xf>
    <xf numFmtId="4" fontId="8" fillId="13" borderId="158" xfId="2" applyNumberFormat="1" applyFont="1" applyFill="1" applyBorder="1" applyAlignment="1">
      <alignment horizontal="left"/>
    </xf>
    <xf numFmtId="4" fontId="8" fillId="13" borderId="174" xfId="2" applyNumberFormat="1" applyFont="1" applyFill="1" applyBorder="1" applyAlignment="1">
      <alignment horizontal="left"/>
    </xf>
    <xf numFmtId="0" fontId="8" fillId="12" borderId="165" xfId="2" applyFont="1" applyFill="1" applyBorder="1" applyAlignment="1">
      <alignment horizontal="left"/>
    </xf>
    <xf numFmtId="4" fontId="8" fillId="12" borderId="159" xfId="2" applyNumberFormat="1" applyFont="1" applyFill="1" applyBorder="1" applyAlignment="1">
      <alignment horizontal="left"/>
    </xf>
    <xf numFmtId="4" fontId="8" fillId="12" borderId="160" xfId="2" applyNumberFormat="1" applyFont="1" applyFill="1" applyBorder="1" applyAlignment="1">
      <alignment horizontal="left"/>
    </xf>
    <xf numFmtId="4" fontId="8" fillId="12" borderId="161" xfId="2" applyNumberFormat="1" applyFont="1" applyFill="1" applyBorder="1" applyAlignment="1">
      <alignment horizontal="left"/>
    </xf>
    <xf numFmtId="4" fontId="8" fillId="12" borderId="162" xfId="2" applyNumberFormat="1" applyFont="1" applyFill="1" applyBorder="1" applyAlignment="1">
      <alignment horizontal="left"/>
    </xf>
    <xf numFmtId="4" fontId="8" fillId="12" borderId="163" xfId="2" applyNumberFormat="1" applyFont="1" applyFill="1" applyBorder="1" applyAlignment="1">
      <alignment horizontal="left"/>
    </xf>
    <xf numFmtId="4" fontId="8" fillId="12" borderId="164" xfId="2" applyNumberFormat="1" applyFont="1" applyFill="1" applyBorder="1" applyAlignment="1">
      <alignment horizontal="left"/>
    </xf>
    <xf numFmtId="4" fontId="8" fillId="11" borderId="159" xfId="2" applyNumberFormat="1" applyFont="1" applyFill="1" applyBorder="1" applyAlignment="1">
      <alignment horizontal="left"/>
    </xf>
    <xf numFmtId="4" fontId="8" fillId="11" borderId="160" xfId="2" applyNumberFormat="1" applyFont="1" applyFill="1" applyBorder="1" applyAlignment="1">
      <alignment horizontal="left"/>
    </xf>
    <xf numFmtId="4" fontId="8" fillId="11" borderId="161" xfId="2" applyNumberFormat="1" applyFont="1" applyFill="1" applyBorder="1" applyAlignment="1">
      <alignment horizontal="left"/>
    </xf>
    <xf numFmtId="4" fontId="8" fillId="11" borderId="162" xfId="2" applyNumberFormat="1" applyFont="1" applyFill="1" applyBorder="1" applyAlignment="1">
      <alignment horizontal="left"/>
    </xf>
    <xf numFmtId="4" fontId="8" fillId="11" borderId="163" xfId="2" applyNumberFormat="1" applyFont="1" applyFill="1" applyBorder="1" applyAlignment="1">
      <alignment horizontal="left"/>
    </xf>
    <xf numFmtId="4" fontId="8" fillId="11" borderId="164" xfId="2" applyNumberFormat="1" applyFont="1" applyFill="1" applyBorder="1" applyAlignment="1">
      <alignment horizontal="left"/>
    </xf>
    <xf numFmtId="0" fontId="6" fillId="12" borderId="165" xfId="2" applyFont="1" applyFill="1" applyBorder="1" applyAlignment="1">
      <alignment horizontal="left"/>
    </xf>
    <xf numFmtId="4" fontId="6" fillId="12" borderId="159" xfId="2" applyNumberFormat="1" applyFont="1" applyFill="1" applyBorder="1" applyAlignment="1">
      <alignment horizontal="left"/>
    </xf>
    <xf numFmtId="4" fontId="6" fillId="12" borderId="160" xfId="2" applyNumberFormat="1" applyFont="1" applyFill="1" applyBorder="1" applyAlignment="1">
      <alignment horizontal="left"/>
    </xf>
    <xf numFmtId="4" fontId="6" fillId="12" borderId="161" xfId="2" applyNumberFormat="1" applyFont="1" applyFill="1" applyBorder="1" applyAlignment="1">
      <alignment horizontal="left"/>
    </xf>
    <xf numFmtId="4" fontId="6" fillId="12" borderId="162" xfId="2" applyNumberFormat="1" applyFont="1" applyFill="1" applyBorder="1" applyAlignment="1">
      <alignment horizontal="left"/>
    </xf>
    <xf numFmtId="4" fontId="6" fillId="12" borderId="163" xfId="2" applyNumberFormat="1" applyFont="1" applyFill="1" applyBorder="1" applyAlignment="1">
      <alignment horizontal="left"/>
    </xf>
    <xf numFmtId="4" fontId="6" fillId="12" borderId="164" xfId="2" applyNumberFormat="1" applyFont="1" applyFill="1" applyBorder="1" applyAlignment="1">
      <alignment horizontal="left"/>
    </xf>
    <xf numFmtId="0" fontId="6" fillId="11" borderId="167" xfId="2" applyFont="1" applyFill="1" applyBorder="1" applyAlignment="1">
      <alignment horizontal="left"/>
    </xf>
    <xf numFmtId="0" fontId="6" fillId="11" borderId="176" xfId="2" applyFont="1" applyFill="1" applyBorder="1" applyAlignment="1">
      <alignment horizontal="left"/>
    </xf>
    <xf numFmtId="0" fontId="6" fillId="12" borderId="176" xfId="2" applyFont="1" applyFill="1" applyBorder="1" applyAlignment="1">
      <alignment horizontal="left"/>
    </xf>
    <xf numFmtId="4" fontId="6" fillId="12" borderId="175" xfId="2" applyNumberFormat="1" applyFont="1" applyFill="1" applyBorder="1" applyAlignment="1">
      <alignment horizontal="left"/>
    </xf>
    <xf numFmtId="4" fontId="8" fillId="12" borderId="187" xfId="2" applyNumberFormat="1" applyFont="1" applyFill="1" applyBorder="1" applyAlignment="1">
      <alignment horizontal="left" vertical="center"/>
    </xf>
    <xf numFmtId="0" fontId="8" fillId="14" borderId="181" xfId="2" applyFont="1" applyFill="1" applyBorder="1" applyAlignment="1">
      <alignment horizontal="left"/>
    </xf>
    <xf numFmtId="0" fontId="8" fillId="14" borderId="176" xfId="2" applyFont="1" applyFill="1" applyBorder="1" applyAlignment="1">
      <alignment horizontal="left"/>
    </xf>
    <xf numFmtId="4" fontId="8" fillId="14" borderId="188" xfId="2" applyNumberFormat="1" applyFont="1" applyFill="1" applyBorder="1" applyAlignment="1">
      <alignment horizontal="left" vertical="center"/>
    </xf>
    <xf numFmtId="4" fontId="8" fillId="14" borderId="189" xfId="2" applyNumberFormat="1" applyFont="1" applyFill="1" applyBorder="1" applyAlignment="1">
      <alignment horizontal="left" vertical="center"/>
    </xf>
    <xf numFmtId="0" fontId="8" fillId="10" borderId="201" xfId="2" applyFont="1" applyFill="1" applyBorder="1" applyAlignment="1">
      <alignment horizontal="left" vertical="center" wrapText="1"/>
    </xf>
    <xf numFmtId="0" fontId="6" fillId="10" borderId="201" xfId="2" applyFont="1" applyFill="1" applyBorder="1" applyAlignment="1">
      <alignment horizontal="left"/>
    </xf>
    <xf numFmtId="0" fontId="8" fillId="12" borderId="181" xfId="2" applyFont="1" applyFill="1" applyBorder="1" applyAlignment="1">
      <alignment horizontal="left"/>
    </xf>
    <xf numFmtId="0" fontId="8" fillId="12" borderId="176" xfId="2" applyFont="1" applyFill="1" applyBorder="1" applyAlignment="1">
      <alignment horizontal="left"/>
    </xf>
    <xf numFmtId="4" fontId="8" fillId="12" borderId="177" xfId="2" applyNumberFormat="1" applyFont="1" applyFill="1" applyBorder="1" applyAlignment="1">
      <alignment horizontal="left" vertical="center"/>
    </xf>
    <xf numFmtId="4" fontId="8" fillId="12" borderId="178" xfId="2" applyNumberFormat="1" applyFont="1" applyFill="1" applyBorder="1" applyAlignment="1">
      <alignment horizontal="left" vertical="center"/>
    </xf>
    <xf numFmtId="4" fontId="8" fillId="12" borderId="179" xfId="2" applyNumberFormat="1" applyFont="1" applyFill="1" applyBorder="1" applyAlignment="1">
      <alignment horizontal="left" vertical="center"/>
    </xf>
    <xf numFmtId="4" fontId="8" fillId="12" borderId="188" xfId="2" applyNumberFormat="1" applyFont="1" applyFill="1" applyBorder="1" applyAlignment="1">
      <alignment horizontal="left" vertical="center"/>
    </xf>
    <xf numFmtId="4" fontId="8" fillId="12" borderId="189" xfId="2" applyNumberFormat="1" applyFont="1" applyFill="1" applyBorder="1" applyAlignment="1">
      <alignment horizontal="left" vertical="center"/>
    </xf>
    <xf numFmtId="4" fontId="8" fillId="12" borderId="181" xfId="2" applyNumberFormat="1" applyFont="1" applyFill="1" applyBorder="1" applyAlignment="1">
      <alignment horizontal="left" vertical="center"/>
    </xf>
    <xf numFmtId="164" fontId="8" fillId="12" borderId="158" xfId="2" applyNumberFormat="1" applyFont="1" applyFill="1" applyBorder="1" applyAlignment="1">
      <alignment horizontal="left"/>
    </xf>
    <xf numFmtId="0" fontId="6" fillId="10" borderId="165" xfId="2" applyFont="1" applyFill="1" applyBorder="1" applyAlignment="1">
      <alignment horizontal="left"/>
    </xf>
    <xf numFmtId="0" fontId="6" fillId="10" borderId="176" xfId="2" applyFont="1" applyFill="1" applyBorder="1" applyAlignment="1">
      <alignment horizontal="left"/>
    </xf>
    <xf numFmtId="0" fontId="6" fillId="10" borderId="190" xfId="2" applyFont="1" applyFill="1" applyBorder="1" applyAlignment="1">
      <alignment horizontal="left"/>
    </xf>
    <xf numFmtId="0" fontId="13" fillId="10" borderId="190" xfId="2" applyFont="1" applyFill="1" applyBorder="1" applyAlignment="1">
      <alignment horizontal="left"/>
    </xf>
    <xf numFmtId="0" fontId="8" fillId="10" borderId="176" xfId="2" applyFont="1" applyFill="1" applyBorder="1" applyAlignment="1">
      <alignment horizontal="left"/>
    </xf>
    <xf numFmtId="0" fontId="13" fillId="10" borderId="176" xfId="2" applyFont="1" applyFill="1" applyBorder="1" applyAlignment="1">
      <alignment horizontal="left"/>
    </xf>
    <xf numFmtId="0" fontId="6" fillId="10" borderId="31" xfId="2" applyFont="1" applyFill="1" applyBorder="1" applyAlignment="1">
      <alignment horizontal="left"/>
    </xf>
    <xf numFmtId="4" fontId="6" fillId="10" borderId="152" xfId="2" applyNumberFormat="1" applyFont="1" applyFill="1" applyBorder="1" applyAlignment="1">
      <alignment horizontal="left"/>
    </xf>
    <xf numFmtId="4" fontId="6" fillId="10" borderId="115" xfId="2" applyNumberFormat="1" applyFont="1" applyFill="1" applyBorder="1" applyAlignment="1">
      <alignment horizontal="left"/>
    </xf>
    <xf numFmtId="4" fontId="6" fillId="10" borderId="116" xfId="2" applyNumberFormat="1" applyFont="1" applyFill="1" applyBorder="1" applyAlignment="1">
      <alignment horizontal="left"/>
    </xf>
    <xf numFmtId="4" fontId="6" fillId="10" borderId="97" xfId="2" applyNumberFormat="1" applyFont="1" applyFill="1" applyBorder="1" applyAlignment="1">
      <alignment horizontal="left"/>
    </xf>
    <xf numFmtId="0" fontId="8" fillId="10" borderId="96" xfId="2" applyFont="1" applyFill="1" applyBorder="1" applyAlignment="1">
      <alignment horizontal="left" wrapText="1"/>
    </xf>
    <xf numFmtId="4" fontId="8" fillId="10" borderId="152" xfId="2" applyNumberFormat="1" applyFont="1" applyFill="1" applyBorder="1" applyAlignment="1">
      <alignment horizontal="left"/>
    </xf>
    <xf numFmtId="4" fontId="8" fillId="10" borderId="115" xfId="2" applyNumberFormat="1" applyFont="1" applyFill="1" applyBorder="1" applyAlignment="1">
      <alignment horizontal="left"/>
    </xf>
    <xf numFmtId="4" fontId="8" fillId="10" borderId="116" xfId="2" applyNumberFormat="1" applyFont="1" applyFill="1" applyBorder="1" applyAlignment="1">
      <alignment horizontal="left"/>
    </xf>
    <xf numFmtId="4" fontId="8" fillId="10" borderId="97" xfId="2" applyNumberFormat="1" applyFont="1" applyFill="1" applyBorder="1" applyAlignment="1">
      <alignment horizontal="left"/>
    </xf>
    <xf numFmtId="0" fontId="6" fillId="10" borderId="96" xfId="2" applyFont="1" applyFill="1" applyBorder="1" applyAlignment="1">
      <alignment horizontal="left" wrapText="1"/>
    </xf>
    <xf numFmtId="2" fontId="6" fillId="10" borderId="152" xfId="2" applyNumberFormat="1" applyFont="1" applyFill="1" applyBorder="1" applyAlignment="1">
      <alignment horizontal="left"/>
    </xf>
    <xf numFmtId="10" fontId="6" fillId="10" borderId="152" xfId="2" applyNumberFormat="1" applyFont="1" applyFill="1" applyBorder="1" applyAlignment="1">
      <alignment horizontal="left"/>
    </xf>
    <xf numFmtId="4" fontId="6" fillId="10" borderId="197" xfId="2" applyNumberFormat="1" applyFont="1" applyFill="1" applyBorder="1" applyAlignment="1">
      <alignment horizontal="left"/>
    </xf>
    <xf numFmtId="4" fontId="6" fillId="10" borderId="198" xfId="2" applyNumberFormat="1" applyFont="1" applyFill="1" applyBorder="1" applyAlignment="1">
      <alignment horizontal="left"/>
    </xf>
    <xf numFmtId="4" fontId="6" fillId="10" borderId="199" xfId="2" applyNumberFormat="1" applyFont="1" applyFill="1" applyBorder="1" applyAlignment="1">
      <alignment horizontal="left"/>
    </xf>
    <xf numFmtId="4" fontId="6" fillId="10" borderId="200" xfId="2" applyNumberFormat="1" applyFont="1" applyFill="1" applyBorder="1" applyAlignment="1">
      <alignment horizontal="left"/>
    </xf>
    <xf numFmtId="4" fontId="8" fillId="14" borderId="152" xfId="2" applyNumberFormat="1" applyFont="1" applyFill="1" applyBorder="1" applyAlignment="1">
      <alignment horizontal="left" vertical="center"/>
    </xf>
    <xf numFmtId="0" fontId="6" fillId="14" borderId="181" xfId="2" applyFont="1" applyFill="1" applyBorder="1" applyAlignment="1">
      <alignment horizontal="left"/>
    </xf>
    <xf numFmtId="0" fontId="6" fillId="14" borderId="176" xfId="2" applyFont="1" applyFill="1" applyBorder="1" applyAlignment="1">
      <alignment horizontal="left"/>
    </xf>
    <xf numFmtId="0" fontId="6" fillId="14" borderId="205" xfId="2" applyFont="1" applyFill="1" applyBorder="1" applyAlignment="1">
      <alignment horizontal="left"/>
    </xf>
    <xf numFmtId="4" fontId="6" fillId="14" borderId="152" xfId="2" applyNumberFormat="1" applyFont="1" applyFill="1" applyBorder="1" applyAlignment="1">
      <alignment horizontal="left" vertical="center"/>
    </xf>
    <xf numFmtId="4" fontId="6" fillId="14" borderId="115" xfId="2" applyNumberFormat="1" applyFont="1" applyFill="1" applyBorder="1" applyAlignment="1">
      <alignment horizontal="left" vertical="center"/>
    </xf>
    <xf numFmtId="4" fontId="6" fillId="14" borderId="116" xfId="2" applyNumberFormat="1" applyFont="1" applyFill="1" applyBorder="1" applyAlignment="1">
      <alignment horizontal="left" vertical="center"/>
    </xf>
    <xf numFmtId="3" fontId="13" fillId="14" borderId="181" xfId="2" applyNumberFormat="1" applyFont="1" applyFill="1" applyBorder="1" applyAlignment="1">
      <alignment horizontal="left"/>
    </xf>
    <xf numFmtId="3" fontId="13" fillId="14" borderId="176" xfId="2" applyNumberFormat="1" applyFont="1" applyFill="1" applyBorder="1" applyAlignment="1">
      <alignment horizontal="left"/>
    </xf>
    <xf numFmtId="3" fontId="13" fillId="14" borderId="152" xfId="2" applyNumberFormat="1" applyFont="1" applyFill="1" applyBorder="1" applyAlignment="1">
      <alignment horizontal="left" vertical="center"/>
    </xf>
    <xf numFmtId="0" fontId="8" fillId="14" borderId="196" xfId="2" applyFont="1" applyFill="1" applyBorder="1" applyAlignment="1">
      <alignment horizontal="left"/>
    </xf>
    <xf numFmtId="0" fontId="8" fillId="14" borderId="190" xfId="2" applyFont="1" applyFill="1" applyBorder="1" applyAlignment="1">
      <alignment horizontal="left"/>
    </xf>
    <xf numFmtId="4" fontId="8" fillId="14" borderId="197" xfId="2" applyNumberFormat="1" applyFont="1" applyFill="1" applyBorder="1" applyAlignment="1">
      <alignment horizontal="left" vertical="center"/>
    </xf>
    <xf numFmtId="4" fontId="8" fillId="14" borderId="198" xfId="2" applyNumberFormat="1" applyFont="1" applyFill="1" applyBorder="1" applyAlignment="1">
      <alignment horizontal="left" vertical="center"/>
    </xf>
    <xf numFmtId="4" fontId="8" fillId="14" borderId="199" xfId="2" applyNumberFormat="1" applyFont="1" applyFill="1" applyBorder="1" applyAlignment="1">
      <alignment horizontal="left" vertical="center"/>
    </xf>
    <xf numFmtId="0" fontId="8" fillId="14" borderId="212" xfId="2" applyFont="1" applyFill="1" applyBorder="1" applyAlignment="1">
      <alignment horizontal="left"/>
    </xf>
    <xf numFmtId="0" fontId="8" fillId="14" borderId="213" xfId="2" applyFont="1" applyFill="1" applyBorder="1" applyAlignment="1">
      <alignment horizontal="left"/>
    </xf>
    <xf numFmtId="0" fontId="8" fillId="14" borderId="214" xfId="2" applyFont="1" applyFill="1" applyBorder="1" applyAlignment="1">
      <alignment horizontal="left"/>
    </xf>
    <xf numFmtId="0" fontId="8" fillId="14" borderId="215" xfId="2" applyFont="1" applyFill="1" applyBorder="1" applyAlignment="1">
      <alignment horizontal="left"/>
    </xf>
    <xf numFmtId="10" fontId="8" fillId="14" borderId="215" xfId="3" applyNumberFormat="1" applyFont="1" applyFill="1" applyBorder="1" applyAlignment="1" applyProtection="1">
      <alignment horizontal="left" vertical="center"/>
    </xf>
    <xf numFmtId="4" fontId="8" fillId="14" borderId="203" xfId="2" applyNumberFormat="1" applyFont="1" applyFill="1" applyBorder="1" applyAlignment="1">
      <alignment horizontal="left" vertical="center"/>
    </xf>
    <xf numFmtId="4" fontId="8" fillId="14" borderId="204" xfId="2" applyNumberFormat="1" applyFont="1" applyFill="1" applyBorder="1" applyAlignment="1">
      <alignment horizontal="left" vertical="center"/>
    </xf>
    <xf numFmtId="4" fontId="8" fillId="14" borderId="180" xfId="2" applyNumberFormat="1" applyFont="1" applyFill="1" applyBorder="1" applyAlignment="1">
      <alignment horizontal="left" vertical="center"/>
    </xf>
    <xf numFmtId="4" fontId="8" fillId="14" borderId="176" xfId="2" applyNumberFormat="1" applyFont="1" applyFill="1" applyBorder="1" applyAlignment="1">
      <alignment horizontal="left" vertical="center"/>
    </xf>
    <xf numFmtId="4" fontId="8" fillId="14" borderId="205" xfId="2" applyNumberFormat="1" applyFont="1" applyFill="1" applyBorder="1" applyAlignment="1">
      <alignment horizontal="left" vertical="center"/>
    </xf>
    <xf numFmtId="3" fontId="13" fillId="14" borderId="203" xfId="2" applyNumberFormat="1" applyFont="1" applyFill="1" applyBorder="1" applyAlignment="1">
      <alignment horizontal="left" vertical="center"/>
    </xf>
    <xf numFmtId="3" fontId="13" fillId="14" borderId="189" xfId="2" applyNumberFormat="1" applyFont="1" applyFill="1" applyBorder="1" applyAlignment="1">
      <alignment horizontal="left" vertical="center"/>
    </xf>
    <xf numFmtId="3" fontId="13" fillId="14" borderId="204" xfId="2" applyNumberFormat="1" applyFont="1" applyFill="1" applyBorder="1" applyAlignment="1">
      <alignment horizontal="left" vertical="center"/>
    </xf>
    <xf numFmtId="3" fontId="13" fillId="14" borderId="177" xfId="2" applyNumberFormat="1" applyFont="1" applyFill="1" applyBorder="1" applyAlignment="1">
      <alignment horizontal="left" vertical="center"/>
    </xf>
    <xf numFmtId="3" fontId="13" fillId="14" borderId="178" xfId="2" applyNumberFormat="1" applyFont="1" applyFill="1" applyBorder="1" applyAlignment="1">
      <alignment horizontal="left" vertical="center"/>
    </xf>
    <xf numFmtId="3" fontId="13" fillId="14" borderId="179" xfId="2" applyNumberFormat="1" applyFont="1" applyFill="1" applyBorder="1" applyAlignment="1">
      <alignment horizontal="left" vertical="center"/>
    </xf>
    <xf numFmtId="165" fontId="13" fillId="14" borderId="203" xfId="2" applyNumberFormat="1" applyFont="1" applyFill="1" applyBorder="1" applyAlignment="1">
      <alignment horizontal="left" vertical="center"/>
    </xf>
    <xf numFmtId="165" fontId="13" fillId="14" borderId="189" xfId="2" applyNumberFormat="1" applyFont="1" applyFill="1" applyBorder="1" applyAlignment="1">
      <alignment horizontal="left" vertical="center"/>
    </xf>
    <xf numFmtId="165" fontId="13" fillId="14" borderId="204" xfId="2" applyNumberFormat="1" applyFont="1" applyFill="1" applyBorder="1" applyAlignment="1">
      <alignment horizontal="left" vertical="center"/>
    </xf>
    <xf numFmtId="165" fontId="13" fillId="14" borderId="177" xfId="2" applyNumberFormat="1" applyFont="1" applyFill="1" applyBorder="1" applyAlignment="1">
      <alignment horizontal="left" vertical="center"/>
    </xf>
    <xf numFmtId="165" fontId="13" fillId="14" borderId="178" xfId="2" applyNumberFormat="1" applyFont="1" applyFill="1" applyBorder="1" applyAlignment="1">
      <alignment horizontal="left" vertical="center"/>
    </xf>
    <xf numFmtId="165" fontId="13" fillId="14" borderId="179" xfId="2" applyNumberFormat="1" applyFont="1" applyFill="1" applyBorder="1" applyAlignment="1">
      <alignment horizontal="left" vertical="center"/>
    </xf>
    <xf numFmtId="4" fontId="8" fillId="14" borderId="206" xfId="2" applyNumberFormat="1" applyFont="1" applyFill="1" applyBorder="1" applyAlignment="1">
      <alignment horizontal="left" vertical="center"/>
    </xf>
    <xf numFmtId="4" fontId="8" fillId="14" borderId="207" xfId="2" applyNumberFormat="1" applyFont="1" applyFill="1" applyBorder="1" applyAlignment="1">
      <alignment horizontal="left" vertical="center"/>
    </xf>
    <xf numFmtId="4" fontId="8" fillId="14" borderId="208" xfId="2" applyNumberFormat="1" applyFont="1" applyFill="1" applyBorder="1" applyAlignment="1">
      <alignment horizontal="left" vertical="center"/>
    </xf>
    <xf numFmtId="4" fontId="8" fillId="14" borderId="209" xfId="2" applyNumberFormat="1" applyFont="1" applyFill="1" applyBorder="1" applyAlignment="1">
      <alignment horizontal="left" vertical="center"/>
    </xf>
    <xf numFmtId="4" fontId="8" fillId="14" borderId="210" xfId="2" applyNumberFormat="1" applyFont="1" applyFill="1" applyBorder="1" applyAlignment="1">
      <alignment horizontal="left" vertical="center"/>
    </xf>
    <xf numFmtId="4" fontId="8" fillId="14" borderId="211" xfId="2" applyNumberFormat="1" applyFont="1" applyFill="1" applyBorder="1" applyAlignment="1">
      <alignment horizontal="left" vertical="center"/>
    </xf>
    <xf numFmtId="2" fontId="8" fillId="6" borderId="152" xfId="2" applyNumberFormat="1" applyFont="1" applyFill="1" applyBorder="1" applyAlignment="1">
      <alignment horizontal="center" vertical="center" wrapText="1"/>
    </xf>
    <xf numFmtId="2" fontId="8" fillId="6" borderId="115" xfId="2" applyNumberFormat="1" applyFont="1" applyFill="1" applyBorder="1" applyAlignment="1">
      <alignment horizontal="center" vertical="center" wrapText="1"/>
    </xf>
    <xf numFmtId="2" fontId="8" fillId="6" borderId="116" xfId="2" applyNumberFormat="1" applyFont="1" applyFill="1" applyBorder="1" applyAlignment="1">
      <alignment horizontal="center" vertical="center" wrapText="1"/>
    </xf>
    <xf numFmtId="2" fontId="8" fillId="6" borderId="97" xfId="2" applyNumberFormat="1" applyFont="1" applyFill="1" applyBorder="1" applyAlignment="1">
      <alignment horizontal="center" vertical="center" wrapText="1"/>
    </xf>
    <xf numFmtId="0" fontId="6" fillId="10" borderId="97" xfId="2" applyFont="1" applyFill="1" applyBorder="1" applyAlignment="1">
      <alignment horizontal="left" vertical="center" wrapText="1"/>
    </xf>
    <xf numFmtId="0" fontId="6" fillId="10" borderId="2" xfId="2" applyFont="1" applyFill="1" applyBorder="1" applyAlignment="1">
      <alignment horizontal="left"/>
    </xf>
    <xf numFmtId="0" fontId="6" fillId="10" borderId="76" xfId="2" applyFont="1" applyFill="1" applyBorder="1" applyAlignment="1">
      <alignment horizontal="left" vertical="center" wrapText="1"/>
    </xf>
    <xf numFmtId="0" fontId="6" fillId="10" borderId="77" xfId="2" applyFont="1" applyFill="1" applyBorder="1" applyAlignment="1">
      <alignment horizontal="left" vertical="center" wrapText="1"/>
    </xf>
    <xf numFmtId="0" fontId="6" fillId="10" borderId="97" xfId="2" applyFont="1" applyFill="1" applyBorder="1" applyAlignment="1">
      <alignment horizontal="left"/>
    </xf>
    <xf numFmtId="0" fontId="6" fillId="10" borderId="114" xfId="2" applyFont="1" applyFill="1" applyBorder="1" applyAlignment="1">
      <alignment horizontal="left" vertical="center" wrapText="1"/>
    </xf>
    <xf numFmtId="0" fontId="6" fillId="10" borderId="115" xfId="2" applyFont="1" applyFill="1" applyBorder="1" applyAlignment="1">
      <alignment horizontal="left" vertical="center" wrapText="1"/>
    </xf>
    <xf numFmtId="0" fontId="6" fillId="10" borderId="116" xfId="2" applyFont="1" applyFill="1" applyBorder="1" applyAlignment="1">
      <alignment horizontal="left" vertical="center" wrapText="1" shrinkToFit="1"/>
    </xf>
    <xf numFmtId="0" fontId="6" fillId="10" borderId="116" xfId="2" applyFont="1" applyFill="1" applyBorder="1" applyAlignment="1">
      <alignment horizontal="left" vertical="center" wrapText="1"/>
    </xf>
    <xf numFmtId="0" fontId="6" fillId="10" borderId="117" xfId="2" applyFont="1" applyFill="1" applyBorder="1" applyAlignment="1">
      <alignment horizontal="left" vertical="center" wrapText="1"/>
    </xf>
    <xf numFmtId="0" fontId="8" fillId="10" borderId="113" xfId="2" applyFont="1" applyFill="1" applyBorder="1" applyAlignment="1">
      <alignment horizontal="center" vertical="center" wrapText="1"/>
    </xf>
    <xf numFmtId="0" fontId="6" fillId="10" borderId="116" xfId="2" applyFont="1" applyFill="1" applyBorder="1" applyAlignment="1">
      <alignment horizontal="left"/>
    </xf>
    <xf numFmtId="0" fontId="6" fillId="10" borderId="114" xfId="2" applyFont="1" applyFill="1" applyBorder="1" applyAlignment="1">
      <alignment horizontal="left"/>
    </xf>
    <xf numFmtId="0" fontId="6" fillId="10" borderId="131" xfId="2" applyFont="1" applyFill="1" applyBorder="1" applyAlignment="1">
      <alignment horizontal="left" vertical="center" wrapText="1"/>
    </xf>
    <xf numFmtId="0" fontId="6" fillId="10" borderId="152" xfId="2" applyFont="1" applyFill="1" applyBorder="1" applyAlignment="1">
      <alignment horizontal="left"/>
    </xf>
    <xf numFmtId="0" fontId="6" fillId="10" borderId="152" xfId="2" applyFont="1" applyFill="1" applyBorder="1" applyAlignment="1">
      <alignment horizontal="left" vertical="center" wrapText="1"/>
    </xf>
    <xf numFmtId="0" fontId="6" fillId="10" borderId="154" xfId="2" applyFont="1" applyFill="1" applyBorder="1" applyAlignment="1">
      <alignment horizontal="left" vertical="center" wrapText="1"/>
    </xf>
    <xf numFmtId="0" fontId="6" fillId="10" borderId="155" xfId="2" applyFont="1" applyFill="1" applyBorder="1" applyAlignment="1">
      <alignment horizontal="left" vertical="center" wrapText="1"/>
    </xf>
    <xf numFmtId="0" fontId="6" fillId="10" borderId="156" xfId="2" applyFont="1" applyFill="1" applyBorder="1" applyAlignment="1">
      <alignment horizontal="left" vertical="center" wrapText="1"/>
    </xf>
    <xf numFmtId="0" fontId="6" fillId="10" borderId="157" xfId="2" applyFont="1" applyFill="1" applyBorder="1" applyAlignment="1">
      <alignment horizontal="left" vertical="center" wrapText="1"/>
    </xf>
    <xf numFmtId="0" fontId="6" fillId="10" borderId="183" xfId="2" applyFont="1" applyFill="1" applyBorder="1" applyAlignment="1">
      <alignment horizontal="left" vertical="center" wrapText="1"/>
    </xf>
    <xf numFmtId="0" fontId="6" fillId="10" borderId="184" xfId="2" applyFont="1" applyFill="1" applyBorder="1" applyAlignment="1">
      <alignment horizontal="left" vertical="center" wrapText="1"/>
    </xf>
    <xf numFmtId="0" fontId="6" fillId="10" borderId="185" xfId="2" applyFont="1" applyFill="1" applyBorder="1" applyAlignment="1">
      <alignment horizontal="left" vertical="center" wrapText="1"/>
    </xf>
    <xf numFmtId="0" fontId="6" fillId="10" borderId="186" xfId="2" applyFont="1" applyFill="1" applyBorder="1" applyAlignment="1">
      <alignment horizontal="left" vertical="center" wrapText="1"/>
    </xf>
    <xf numFmtId="0" fontId="6" fillId="10" borderId="202" xfId="2" applyFont="1" applyFill="1" applyBorder="1" applyAlignment="1">
      <alignment horizontal="left" vertical="center" wrapText="1"/>
    </xf>
    <xf numFmtId="0" fontId="8" fillId="10" borderId="0" xfId="2" applyFont="1" applyFill="1" applyAlignment="1">
      <alignment horizontal="right"/>
    </xf>
    <xf numFmtId="4" fontId="8" fillId="13" borderId="58" xfId="2" applyNumberFormat="1" applyFont="1" applyFill="1" applyBorder="1" applyAlignment="1">
      <alignment horizontal="left"/>
    </xf>
    <xf numFmtId="4" fontId="8" fillId="13" borderId="59" xfId="2" applyNumberFormat="1" applyFont="1" applyFill="1" applyBorder="1" applyAlignment="1">
      <alignment horizontal="left"/>
    </xf>
    <xf numFmtId="4" fontId="8" fillId="13" borderId="60" xfId="2" applyNumberFormat="1" applyFont="1" applyFill="1" applyBorder="1" applyAlignment="1">
      <alignment horizontal="left"/>
    </xf>
    <xf numFmtId="4" fontId="8" fillId="13" borderId="61" xfId="2" applyNumberFormat="1" applyFont="1" applyFill="1" applyBorder="1" applyAlignment="1">
      <alignment horizontal="left"/>
    </xf>
    <xf numFmtId="4" fontId="8" fillId="13" borderId="62" xfId="2" applyNumberFormat="1" applyFont="1" applyFill="1" applyBorder="1" applyAlignment="1">
      <alignment horizontal="left"/>
    </xf>
    <xf numFmtId="4" fontId="8" fillId="13" borderId="63" xfId="2" applyNumberFormat="1" applyFont="1" applyFill="1" applyBorder="1" applyAlignment="1">
      <alignment horizontal="left"/>
    </xf>
    <xf numFmtId="0" fontId="4" fillId="10" borderId="216" xfId="0" applyFont="1" applyFill="1" applyBorder="1" applyAlignment="1">
      <alignment horizontal="left" vertical="top" wrapText="1"/>
    </xf>
    <xf numFmtId="0" fontId="4" fillId="10" borderId="217" xfId="0" applyFont="1" applyFill="1" applyBorder="1" applyAlignment="1">
      <alignment horizontal="left" vertical="top" wrapText="1"/>
    </xf>
    <xf numFmtId="0" fontId="5" fillId="9" borderId="0" xfId="0" applyFont="1" applyFill="1" applyAlignment="1">
      <alignment vertical="center"/>
    </xf>
    <xf numFmtId="0" fontId="8" fillId="11" borderId="97" xfId="0" applyFont="1" applyFill="1" applyBorder="1" applyAlignment="1" applyProtection="1">
      <alignment wrapText="1"/>
      <protection hidden="1"/>
    </xf>
    <xf numFmtId="0" fontId="8" fillId="11" borderId="97" xfId="0" applyFont="1" applyFill="1" applyBorder="1" applyProtection="1">
      <protection hidden="1"/>
    </xf>
    <xf numFmtId="0" fontId="6" fillId="11" borderId="38" xfId="2" applyFont="1" applyFill="1" applyBorder="1" applyAlignment="1">
      <alignment horizontal="left" wrapText="1"/>
    </xf>
    <xf numFmtId="0" fontId="8" fillId="10" borderId="8" xfId="2" applyFont="1" applyFill="1" applyBorder="1" applyAlignment="1">
      <alignment horizontal="left" vertical="center"/>
    </xf>
    <xf numFmtId="0" fontId="8" fillId="10" borderId="9" xfId="2" applyFont="1" applyFill="1" applyBorder="1" applyAlignment="1">
      <alignment horizontal="left" vertical="center"/>
    </xf>
    <xf numFmtId="0" fontId="8" fillId="10" borderId="10" xfId="2" applyFont="1" applyFill="1" applyBorder="1" applyAlignment="1">
      <alignment horizontal="left" vertical="center"/>
    </xf>
    <xf numFmtId="0" fontId="8" fillId="10" borderId="64" xfId="2" applyFont="1" applyFill="1" applyBorder="1" applyAlignment="1">
      <alignment horizontal="left" vertical="center"/>
    </xf>
    <xf numFmtId="0" fontId="8" fillId="10" borderId="65" xfId="2" applyFont="1" applyFill="1" applyBorder="1" applyAlignment="1">
      <alignment horizontal="left" vertical="center"/>
    </xf>
    <xf numFmtId="0" fontId="8" fillId="10" borderId="66" xfId="2" applyFont="1" applyFill="1" applyBorder="1" applyAlignment="1">
      <alignment horizontal="left" vertical="center"/>
    </xf>
    <xf numFmtId="0" fontId="8" fillId="10" borderId="67" xfId="2" applyFont="1" applyFill="1" applyBorder="1" applyAlignment="1">
      <alignment horizontal="left" vertical="center"/>
    </xf>
    <xf numFmtId="0" fontId="8" fillId="10" borderId="68" xfId="2" applyFont="1" applyFill="1" applyBorder="1" applyAlignment="1">
      <alignment horizontal="left" vertical="center"/>
    </xf>
    <xf numFmtId="0" fontId="8" fillId="10" borderId="69" xfId="2" applyFont="1" applyFill="1" applyBorder="1" applyAlignment="1">
      <alignment horizontal="left" vertical="center"/>
    </xf>
    <xf numFmtId="0" fontId="8" fillId="10" borderId="74" xfId="2" applyFont="1" applyFill="1" applyBorder="1" applyAlignment="1">
      <alignment horizontal="left" vertical="center"/>
    </xf>
    <xf numFmtId="0" fontId="8" fillId="10" borderId="75" xfId="2" applyFont="1" applyFill="1" applyBorder="1" applyAlignment="1">
      <alignment horizontal="left" vertical="center"/>
    </xf>
    <xf numFmtId="0" fontId="6" fillId="10" borderId="38" xfId="2" applyFont="1" applyFill="1" applyBorder="1" applyAlignment="1">
      <alignment horizontal="left" wrapText="1"/>
    </xf>
    <xf numFmtId="0" fontId="6" fillId="10" borderId="96" xfId="2" applyFont="1" applyFill="1" applyBorder="1" applyAlignment="1">
      <alignment horizontal="left" vertical="top" wrapText="1"/>
    </xf>
    <xf numFmtId="0" fontId="8" fillId="14" borderId="136" xfId="2" applyFont="1" applyFill="1" applyBorder="1" applyAlignment="1">
      <alignment horizontal="left"/>
    </xf>
    <xf numFmtId="0" fontId="8" fillId="14" borderId="138" xfId="2" applyFont="1" applyFill="1" applyBorder="1" applyAlignment="1">
      <alignment horizontal="left"/>
    </xf>
    <xf numFmtId="0" fontId="8" fillId="14" borderId="31" xfId="2" applyFont="1" applyFill="1" applyBorder="1" applyAlignment="1">
      <alignment horizontal="left" wrapText="1"/>
    </xf>
    <xf numFmtId="0" fontId="8" fillId="14" borderId="132" xfId="2" applyFont="1" applyFill="1" applyBorder="1" applyAlignment="1">
      <alignment horizontal="left" wrapText="1"/>
    </xf>
    <xf numFmtId="0" fontId="6" fillId="8" borderId="37" xfId="2" applyFont="1" applyFill="1" applyBorder="1" applyAlignment="1">
      <alignment horizontal="left"/>
    </xf>
    <xf numFmtId="0" fontId="6" fillId="8" borderId="38" xfId="2" applyFont="1" applyFill="1" applyBorder="1" applyAlignment="1">
      <alignment horizontal="left"/>
    </xf>
    <xf numFmtId="0" fontId="6" fillId="8" borderId="135" xfId="2" applyFont="1" applyFill="1" applyBorder="1" applyAlignment="1">
      <alignment horizontal="left"/>
    </xf>
    <xf numFmtId="0" fontId="8" fillId="14" borderId="37" xfId="2" applyFont="1" applyFill="1" applyBorder="1" applyAlignment="1">
      <alignment horizontal="left"/>
    </xf>
    <xf numFmtId="0" fontId="8" fillId="14" borderId="38" xfId="2" applyFont="1" applyFill="1" applyBorder="1" applyAlignment="1">
      <alignment horizontal="left"/>
    </xf>
    <xf numFmtId="0" fontId="8" fillId="14" borderId="135" xfId="2" applyFont="1" applyFill="1" applyBorder="1" applyAlignment="1">
      <alignment horizontal="left"/>
    </xf>
    <xf numFmtId="3" fontId="6" fillId="14" borderId="37" xfId="2" applyNumberFormat="1" applyFont="1" applyFill="1" applyBorder="1" applyAlignment="1">
      <alignment horizontal="left"/>
    </xf>
    <xf numFmtId="3" fontId="6" fillId="14" borderId="38" xfId="2" applyNumberFormat="1" applyFont="1" applyFill="1" applyBorder="1" applyAlignment="1">
      <alignment horizontal="left"/>
    </xf>
    <xf numFmtId="3" fontId="6" fillId="14" borderId="135" xfId="2" applyNumberFormat="1" applyFont="1" applyFill="1" applyBorder="1" applyAlignment="1">
      <alignment horizontal="left"/>
    </xf>
    <xf numFmtId="0" fontId="13" fillId="10" borderId="97" xfId="2" applyFont="1" applyFill="1" applyBorder="1" applyAlignment="1">
      <alignment horizontal="left" wrapText="1"/>
    </xf>
    <xf numFmtId="0" fontId="16" fillId="15" borderId="0" xfId="4" applyFont="1" applyAlignment="1">
      <alignment horizontal="left" vertical="center"/>
    </xf>
    <xf numFmtId="0" fontId="16" fillId="15" borderId="23" xfId="4" applyFont="1" applyBorder="1" applyAlignment="1">
      <alignment horizontal="left"/>
    </xf>
    <xf numFmtId="4" fontId="16" fillId="15" borderId="60" xfId="4" applyNumberFormat="1" applyFont="1" applyBorder="1" applyAlignment="1">
      <alignment horizontal="left"/>
    </xf>
    <xf numFmtId="0" fontId="6" fillId="10" borderId="217" xfId="2" applyFont="1" applyFill="1" applyBorder="1" applyAlignment="1">
      <alignment horizontal="left"/>
    </xf>
    <xf numFmtId="0" fontId="6" fillId="10" borderId="220" xfId="2" applyFont="1" applyFill="1" applyBorder="1" applyAlignment="1">
      <alignment horizontal="left"/>
    </xf>
    <xf numFmtId="0" fontId="8" fillId="10" borderId="0" xfId="2" applyFont="1" applyFill="1" applyAlignment="1">
      <alignment horizontal="left" vertical="center"/>
    </xf>
    <xf numFmtId="0" fontId="8" fillId="10" borderId="221" xfId="2" applyFont="1" applyFill="1" applyBorder="1" applyAlignment="1">
      <alignment horizontal="left" vertical="center"/>
    </xf>
    <xf numFmtId="0" fontId="8" fillId="10" borderId="96" xfId="2" applyFont="1" applyFill="1" applyBorder="1" applyAlignment="1">
      <alignment horizontal="left" vertical="center"/>
    </xf>
    <xf numFmtId="0" fontId="8" fillId="10" borderId="97" xfId="2" applyFont="1" applyFill="1" applyBorder="1" applyAlignment="1">
      <alignment horizontal="left" vertical="center"/>
    </xf>
    <xf numFmtId="0" fontId="6" fillId="10" borderId="223" xfId="2" applyFont="1" applyFill="1" applyBorder="1" applyAlignment="1">
      <alignment horizontal="left"/>
    </xf>
    <xf numFmtId="164" fontId="8" fillId="12" borderId="224" xfId="2" applyNumberFormat="1" applyFont="1" applyFill="1" applyBorder="1" applyAlignment="1">
      <alignment horizontal="left"/>
    </xf>
    <xf numFmtId="0" fontId="8" fillId="10" borderId="226" xfId="2" applyFont="1" applyFill="1" applyBorder="1" applyAlignment="1">
      <alignment horizontal="left" vertical="center"/>
    </xf>
    <xf numFmtId="164" fontId="8" fillId="12" borderId="227" xfId="2" applyNumberFormat="1" applyFont="1" applyFill="1" applyBorder="1" applyAlignment="1">
      <alignment horizontal="left"/>
    </xf>
    <xf numFmtId="164" fontId="8" fillId="12" borderId="225" xfId="2" applyNumberFormat="1" applyFont="1" applyFill="1" applyBorder="1" applyAlignment="1">
      <alignment horizontal="left"/>
    </xf>
    <xf numFmtId="164" fontId="8" fillId="12" borderId="228" xfId="2" applyNumberFormat="1" applyFont="1" applyFill="1" applyBorder="1" applyAlignment="1">
      <alignment horizontal="left"/>
    </xf>
    <xf numFmtId="164" fontId="8" fillId="12" borderId="229" xfId="2" applyNumberFormat="1" applyFont="1" applyFill="1" applyBorder="1" applyAlignment="1">
      <alignment horizontal="left"/>
    </xf>
    <xf numFmtId="164" fontId="8" fillId="12" borderId="230" xfId="2" applyNumberFormat="1" applyFont="1" applyFill="1" applyBorder="1" applyAlignment="1">
      <alignment horizontal="left"/>
    </xf>
    <xf numFmtId="0" fontId="8" fillId="10" borderId="231" xfId="2" applyFont="1" applyFill="1" applyBorder="1" applyAlignment="1">
      <alignment horizontal="left" vertical="center"/>
    </xf>
    <xf numFmtId="0" fontId="8" fillId="10" borderId="232" xfId="2" applyFont="1" applyFill="1" applyBorder="1" applyAlignment="1">
      <alignment horizontal="left" vertical="center"/>
    </xf>
    <xf numFmtId="164" fontId="8" fillId="12" borderId="233" xfId="2" applyNumberFormat="1" applyFont="1" applyFill="1" applyBorder="1" applyAlignment="1">
      <alignment horizontal="left"/>
    </xf>
    <xf numFmtId="164" fontId="8" fillId="12" borderId="234" xfId="2" applyNumberFormat="1" applyFont="1" applyFill="1" applyBorder="1" applyAlignment="1">
      <alignment horizontal="left"/>
    </xf>
    <xf numFmtId="4" fontId="8" fillId="13" borderId="222" xfId="2" applyNumberFormat="1" applyFont="1" applyFill="1" applyBorder="1" applyAlignment="1">
      <alignment horizontal="left"/>
    </xf>
    <xf numFmtId="4" fontId="8" fillId="13" borderId="218" xfId="2" applyNumberFormat="1" applyFont="1" applyFill="1" applyBorder="1" applyAlignment="1">
      <alignment horizontal="left"/>
    </xf>
    <xf numFmtId="4" fontId="8" fillId="13" borderId="219" xfId="2" applyNumberFormat="1" applyFont="1" applyFill="1" applyBorder="1" applyAlignment="1">
      <alignment horizontal="left"/>
    </xf>
    <xf numFmtId="0" fontId="6" fillId="10" borderId="235" xfId="2" applyFont="1" applyFill="1" applyBorder="1" applyAlignment="1">
      <alignment horizontal="left"/>
    </xf>
    <xf numFmtId="4" fontId="8" fillId="13" borderId="30" xfId="2" applyNumberFormat="1" applyFont="1" applyFill="1" applyBorder="1" applyAlignment="1">
      <alignment horizontal="left"/>
    </xf>
    <xf numFmtId="4" fontId="8" fillId="13" borderId="236" xfId="2" applyNumberFormat="1" applyFont="1" applyFill="1" applyBorder="1" applyAlignment="1">
      <alignment horizontal="left"/>
    </xf>
    <xf numFmtId="0" fontId="6" fillId="10" borderId="96" xfId="2" applyFont="1" applyFill="1" applyBorder="1" applyAlignment="1">
      <alignment horizontal="left" vertical="top"/>
    </xf>
    <xf numFmtId="0" fontId="8" fillId="14" borderId="78" xfId="2" applyFont="1" applyFill="1" applyBorder="1" applyAlignment="1">
      <alignment horizontal="left"/>
    </xf>
    <xf numFmtId="3" fontId="6" fillId="14" borderId="237" xfId="2" applyNumberFormat="1" applyFont="1" applyFill="1" applyBorder="1" applyAlignment="1">
      <alignment horizontal="left"/>
    </xf>
    <xf numFmtId="3" fontId="6" fillId="14" borderId="238" xfId="2" applyNumberFormat="1" applyFont="1" applyFill="1" applyBorder="1" applyAlignment="1">
      <alignment horizontal="left"/>
    </xf>
    <xf numFmtId="3" fontId="6" fillId="14" borderId="239" xfId="2" applyNumberFormat="1" applyFont="1" applyFill="1" applyBorder="1" applyAlignment="1">
      <alignment horizontal="left"/>
    </xf>
    <xf numFmtId="4" fontId="16" fillId="15" borderId="222" xfId="4" applyNumberFormat="1" applyFont="1" applyBorder="1" applyAlignment="1">
      <alignment horizontal="left"/>
    </xf>
    <xf numFmtId="0" fontId="8" fillId="10" borderId="240" xfId="2" applyFont="1" applyFill="1" applyBorder="1" applyAlignment="1">
      <alignment horizontal="left" vertical="center"/>
    </xf>
    <xf numFmtId="0" fontId="6" fillId="10" borderId="226" xfId="2" applyFont="1" applyFill="1" applyBorder="1" applyAlignment="1">
      <alignment horizontal="left"/>
    </xf>
    <xf numFmtId="0" fontId="6" fillId="10" borderId="242" xfId="2" applyFont="1" applyFill="1" applyBorder="1" applyAlignment="1">
      <alignment horizontal="left"/>
    </xf>
    <xf numFmtId="4" fontId="16" fillId="15" borderId="234" xfId="4" applyNumberFormat="1" applyFont="1" applyBorder="1" applyAlignment="1">
      <alignment horizontal="left"/>
    </xf>
    <xf numFmtId="4" fontId="16" fillId="15" borderId="241" xfId="4" applyNumberFormat="1" applyFont="1" applyBorder="1" applyAlignment="1">
      <alignment horizontal="left"/>
    </xf>
    <xf numFmtId="4" fontId="16" fillId="15" borderId="243" xfId="4" applyNumberFormat="1" applyFont="1" applyBorder="1" applyAlignment="1">
      <alignment horizontal="left"/>
    </xf>
    <xf numFmtId="4" fontId="16" fillId="15" borderId="244" xfId="4" applyNumberFormat="1" applyFont="1" applyBorder="1" applyAlignment="1">
      <alignment horizontal="left"/>
    </xf>
    <xf numFmtId="4" fontId="16" fillId="15" borderId="245" xfId="4" applyNumberFormat="1" applyFont="1" applyBorder="1" applyAlignment="1">
      <alignment horizontal="left"/>
    </xf>
    <xf numFmtId="4" fontId="16" fillId="15" borderId="233" xfId="4" applyNumberFormat="1" applyFont="1" applyBorder="1" applyAlignment="1">
      <alignment horizontal="left"/>
    </xf>
    <xf numFmtId="4" fontId="16" fillId="15" borderId="247" xfId="4" applyNumberFormat="1" applyFont="1" applyBorder="1" applyAlignment="1">
      <alignment horizontal="left"/>
    </xf>
    <xf numFmtId="0" fontId="8" fillId="10" borderId="248" xfId="2" applyFont="1" applyFill="1" applyBorder="1" applyAlignment="1">
      <alignment horizontal="left"/>
    </xf>
    <xf numFmtId="0" fontId="8" fillId="10" borderId="249" xfId="2" applyFont="1" applyFill="1" applyBorder="1" applyAlignment="1">
      <alignment horizontal="left" vertical="center"/>
    </xf>
    <xf numFmtId="0" fontId="8" fillId="10" borderId="250" xfId="2" applyFont="1" applyFill="1" applyBorder="1" applyAlignment="1">
      <alignment horizontal="left" vertical="center"/>
    </xf>
    <xf numFmtId="0" fontId="8" fillId="10" borderId="252" xfId="2" applyFont="1" applyFill="1" applyBorder="1" applyAlignment="1">
      <alignment horizontal="left" vertical="center"/>
    </xf>
    <xf numFmtId="0" fontId="6" fillId="10" borderId="251" xfId="2" applyFont="1" applyFill="1" applyBorder="1" applyAlignment="1">
      <alignment horizontal="left"/>
    </xf>
    <xf numFmtId="4" fontId="16" fillId="15" borderId="253" xfId="4" applyNumberFormat="1" applyFont="1" applyBorder="1" applyAlignment="1">
      <alignment horizontal="left"/>
    </xf>
    <xf numFmtId="0" fontId="8" fillId="10" borderId="182" xfId="2" applyFont="1" applyFill="1" applyBorder="1" applyAlignment="1">
      <alignment horizontal="left" vertical="center"/>
    </xf>
    <xf numFmtId="4" fontId="16" fillId="15" borderId="246" xfId="4" applyNumberFormat="1" applyFont="1" applyBorder="1" applyAlignment="1">
      <alignment horizontal="left"/>
    </xf>
    <xf numFmtId="0" fontId="13" fillId="10" borderId="113" xfId="2" applyFont="1" applyFill="1" applyBorder="1" applyAlignment="1">
      <alignment horizontal="left" vertical="top" wrapText="1"/>
    </xf>
    <xf numFmtId="0" fontId="1" fillId="10" borderId="216" xfId="0" applyFont="1" applyFill="1" applyBorder="1" applyAlignment="1">
      <alignment horizontal="left" vertical="top" wrapText="1"/>
    </xf>
    <xf numFmtId="0" fontId="6" fillId="10" borderId="97" xfId="0" applyFont="1" applyFill="1" applyBorder="1" applyAlignment="1" applyProtection="1">
      <alignment vertical="center" wrapText="1"/>
      <protection hidden="1"/>
    </xf>
    <xf numFmtId="0" fontId="1" fillId="4" borderId="0" xfId="0" applyFont="1" applyFill="1"/>
    <xf numFmtId="0" fontId="5" fillId="9" borderId="223" xfId="0" applyFont="1" applyFill="1" applyBorder="1" applyAlignment="1" applyProtection="1">
      <alignment horizontal="left" vertical="center" wrapText="1"/>
      <protection hidden="1"/>
    </xf>
    <xf numFmtId="0" fontId="8" fillId="11" borderId="118" xfId="0" applyFont="1" applyFill="1" applyBorder="1" applyAlignment="1" applyProtection="1">
      <alignment wrapText="1"/>
      <protection hidden="1"/>
    </xf>
    <xf numFmtId="0" fontId="1" fillId="4" borderId="0" xfId="0" applyFont="1" applyFill="1" applyAlignment="1">
      <alignment wrapText="1"/>
    </xf>
    <xf numFmtId="0" fontId="5" fillId="9" borderId="223" xfId="0" applyFont="1" applyFill="1" applyBorder="1" applyAlignment="1" applyProtection="1">
      <alignment horizontal="left" vertical="center"/>
      <protection hidden="1"/>
    </xf>
    <xf numFmtId="0" fontId="8" fillId="11" borderId="118" xfId="0" applyFont="1" applyFill="1" applyBorder="1" applyProtection="1">
      <protection hidden="1"/>
    </xf>
    <xf numFmtId="0" fontId="6" fillId="10" borderId="238" xfId="2" applyFont="1" applyFill="1" applyBorder="1" applyAlignment="1">
      <alignment vertical="center"/>
    </xf>
    <xf numFmtId="0" fontId="6" fillId="10" borderId="239" xfId="2" applyFont="1" applyFill="1" applyBorder="1" applyAlignment="1">
      <alignment vertical="center"/>
    </xf>
    <xf numFmtId="0" fontId="8" fillId="2" borderId="251" xfId="2" applyFont="1" applyFill="1" applyBorder="1" applyAlignment="1" applyProtection="1">
      <alignment horizontal="left" vertical="center" wrapText="1"/>
      <protection locked="0"/>
    </xf>
    <xf numFmtId="0" fontId="5" fillId="9" borderId="221" xfId="0" applyFont="1" applyFill="1" applyBorder="1" applyAlignment="1">
      <alignment horizontal="left" vertical="center" wrapText="1"/>
    </xf>
    <xf numFmtId="0" fontId="1" fillId="16" borderId="0" xfId="0" applyFont="1" applyFill="1"/>
    <xf numFmtId="0" fontId="8" fillId="11" borderId="96" xfId="0" applyFont="1" applyFill="1" applyBorder="1" applyAlignment="1">
      <alignment vertical="top" wrapText="1"/>
    </xf>
    <xf numFmtId="0" fontId="5" fillId="9" borderId="0" xfId="2" applyFont="1" applyFill="1" applyAlignment="1">
      <alignment horizontal="left" vertical="center" wrapText="1"/>
    </xf>
    <xf numFmtId="0" fontId="0" fillId="17" borderId="0" xfId="0" applyFill="1" applyAlignment="1">
      <alignment wrapText="1"/>
    </xf>
    <xf numFmtId="0" fontId="0" fillId="17" borderId="0" xfId="0" applyFill="1"/>
    <xf numFmtId="0" fontId="1" fillId="10" borderId="88" xfId="0" applyFont="1" applyFill="1" applyBorder="1" applyAlignment="1">
      <alignment horizontal="left" vertical="top" wrapText="1"/>
    </xf>
    <xf numFmtId="49" fontId="1" fillId="2" borderId="251" xfId="0" applyNumberFormat="1" applyFont="1" applyFill="1" applyBorder="1" applyAlignment="1" applyProtection="1">
      <alignment horizontal="left" vertical="top" wrapText="1"/>
      <protection locked="0"/>
    </xf>
    <xf numFmtId="4" fontId="6" fillId="0" borderId="32" xfId="2" applyNumberFormat="1" applyFont="1" applyBorder="1" applyAlignment="1" applyProtection="1">
      <alignment horizontal="left" vertical="top"/>
      <protection locked="0"/>
    </xf>
    <xf numFmtId="4" fontId="6" fillId="0" borderId="33" xfId="2" applyNumberFormat="1" applyFont="1" applyBorder="1" applyAlignment="1" applyProtection="1">
      <alignment horizontal="left" vertical="top"/>
      <protection locked="0"/>
    </xf>
    <xf numFmtId="4" fontId="6" fillId="0" borderId="34" xfId="2" applyNumberFormat="1" applyFont="1" applyBorder="1" applyAlignment="1" applyProtection="1">
      <alignment horizontal="left" vertical="top"/>
      <protection locked="0"/>
    </xf>
    <xf numFmtId="4" fontId="6" fillId="0" borderId="35" xfId="2" applyNumberFormat="1" applyFont="1" applyBorder="1" applyAlignment="1" applyProtection="1">
      <alignment horizontal="left" vertical="top"/>
      <protection locked="0"/>
    </xf>
    <xf numFmtId="4" fontId="6" fillId="0" borderId="36" xfId="2" applyNumberFormat="1" applyFont="1" applyBorder="1" applyAlignment="1" applyProtection="1">
      <alignment horizontal="left" vertical="top"/>
      <protection locked="0"/>
    </xf>
    <xf numFmtId="4" fontId="6" fillId="0" borderId="37" xfId="2" applyNumberFormat="1" applyFont="1" applyBorder="1" applyAlignment="1" applyProtection="1">
      <alignment horizontal="left" vertical="top"/>
      <protection locked="0"/>
    </xf>
    <xf numFmtId="4" fontId="6" fillId="0" borderId="40" xfId="2" applyNumberFormat="1" applyFont="1" applyBorder="1" applyAlignment="1" applyProtection="1">
      <alignment horizontal="left" vertical="top"/>
      <protection locked="0"/>
    </xf>
    <xf numFmtId="4" fontId="6" fillId="0" borderId="41" xfId="2" applyNumberFormat="1" applyFont="1" applyBorder="1" applyAlignment="1" applyProtection="1">
      <alignment horizontal="left" vertical="top"/>
      <protection locked="0"/>
    </xf>
    <xf numFmtId="4" fontId="6" fillId="0" borderId="42" xfId="2" applyNumberFormat="1" applyFont="1" applyBorder="1" applyAlignment="1" applyProtection="1">
      <alignment horizontal="left" vertical="top"/>
      <protection locked="0"/>
    </xf>
    <xf numFmtId="4" fontId="6" fillId="0" borderId="43" xfId="2" applyNumberFormat="1" applyFont="1" applyBorder="1" applyAlignment="1" applyProtection="1">
      <alignment horizontal="left" vertical="top"/>
      <protection locked="0"/>
    </xf>
    <xf numFmtId="4" fontId="6" fillId="0" borderId="44" xfId="2" applyNumberFormat="1" applyFont="1" applyBorder="1" applyAlignment="1" applyProtection="1">
      <alignment horizontal="left" vertical="top"/>
      <protection locked="0"/>
    </xf>
    <xf numFmtId="4" fontId="6" fillId="0" borderId="45" xfId="2" applyNumberFormat="1" applyFont="1" applyBorder="1" applyAlignment="1" applyProtection="1">
      <alignment horizontal="left" vertical="top"/>
      <protection locked="0"/>
    </xf>
    <xf numFmtId="4" fontId="6" fillId="0" borderId="47" xfId="2" applyNumberFormat="1" applyFont="1" applyBorder="1" applyAlignment="1" applyProtection="1">
      <alignment horizontal="left" vertical="top"/>
      <protection locked="0"/>
    </xf>
    <xf numFmtId="4" fontId="6" fillId="0" borderId="48" xfId="2" applyNumberFormat="1" applyFont="1" applyBorder="1" applyAlignment="1" applyProtection="1">
      <alignment horizontal="left" vertical="top"/>
      <protection locked="0"/>
    </xf>
    <xf numFmtId="4" fontId="6" fillId="0" borderId="49" xfId="2" applyNumberFormat="1" applyFont="1" applyBorder="1" applyAlignment="1" applyProtection="1">
      <alignment horizontal="left" vertical="top"/>
      <protection locked="0"/>
    </xf>
    <xf numFmtId="4" fontId="6" fillId="0" borderId="50" xfId="2" applyNumberFormat="1" applyFont="1" applyBorder="1" applyAlignment="1" applyProtection="1">
      <alignment horizontal="left" vertical="top"/>
      <protection locked="0"/>
    </xf>
    <xf numFmtId="4" fontId="6" fillId="0" borderId="51" xfId="2" applyNumberFormat="1" applyFont="1" applyBorder="1" applyAlignment="1" applyProtection="1">
      <alignment horizontal="left" vertical="top"/>
      <protection locked="0"/>
    </xf>
    <xf numFmtId="4" fontId="6" fillId="0" borderId="52" xfId="2" applyNumberFormat="1" applyFont="1" applyBorder="1" applyAlignment="1" applyProtection="1">
      <alignment horizontal="left" vertical="top"/>
      <protection locked="0"/>
    </xf>
    <xf numFmtId="4" fontId="6" fillId="0" borderId="39" xfId="2" applyNumberFormat="1" applyFont="1" applyBorder="1" applyAlignment="1" applyProtection="1">
      <alignment horizontal="left" vertical="top"/>
      <protection locked="0"/>
    </xf>
    <xf numFmtId="4" fontId="6" fillId="0" borderId="38" xfId="2" applyNumberFormat="1" applyFont="1" applyBorder="1" applyAlignment="1" applyProtection="1">
      <alignment horizontal="left" vertical="top"/>
      <protection locked="0"/>
    </xf>
    <xf numFmtId="4" fontId="6" fillId="0" borderId="46" xfId="2" applyNumberFormat="1" applyFont="1" applyBorder="1" applyAlignment="1" applyProtection="1">
      <alignment horizontal="left" vertical="top"/>
      <protection locked="0"/>
    </xf>
    <xf numFmtId="4" fontId="6" fillId="0" borderId="70" xfId="2" applyNumberFormat="1" applyFont="1" applyBorder="1" applyAlignment="1" applyProtection="1">
      <alignment horizontal="left" vertical="top"/>
      <protection locked="0"/>
    </xf>
    <xf numFmtId="4" fontId="6" fillId="0" borderId="71" xfId="2" applyNumberFormat="1" applyFont="1" applyBorder="1" applyAlignment="1" applyProtection="1">
      <alignment horizontal="left" vertical="top"/>
      <protection locked="0"/>
    </xf>
    <xf numFmtId="4" fontId="6" fillId="0" borderId="7" xfId="2" applyNumberFormat="1" applyFont="1" applyBorder="1" applyAlignment="1" applyProtection="1">
      <alignment horizontal="left" vertical="top"/>
      <protection locked="0"/>
    </xf>
    <xf numFmtId="4" fontId="6" fillId="0" borderId="72" xfId="2" applyNumberFormat="1" applyFont="1" applyBorder="1" applyAlignment="1" applyProtection="1">
      <alignment horizontal="left" vertical="top"/>
      <protection locked="0"/>
    </xf>
    <xf numFmtId="4" fontId="6" fillId="0" borderId="0" xfId="2" applyNumberFormat="1" applyFont="1" applyAlignment="1" applyProtection="1">
      <alignment horizontal="left" vertical="top"/>
      <protection locked="0"/>
    </xf>
    <xf numFmtId="4" fontId="6" fillId="0" borderId="73" xfId="2" applyNumberFormat="1" applyFont="1" applyBorder="1" applyAlignment="1" applyProtection="1">
      <alignment horizontal="left" vertical="top"/>
      <protection locked="0"/>
    </xf>
    <xf numFmtId="4" fontId="11" fillId="0" borderId="32" xfId="2" applyNumberFormat="1" applyFont="1" applyBorder="1" applyAlignment="1" applyProtection="1">
      <alignment horizontal="left" vertical="top"/>
      <protection locked="0"/>
    </xf>
    <xf numFmtId="4" fontId="11" fillId="0" borderId="33" xfId="2" applyNumberFormat="1" applyFont="1" applyBorder="1" applyAlignment="1" applyProtection="1">
      <alignment horizontal="left" vertical="top"/>
      <protection locked="0"/>
    </xf>
    <xf numFmtId="4" fontId="11" fillId="0" borderId="34" xfId="2" applyNumberFormat="1" applyFont="1" applyBorder="1" applyAlignment="1" applyProtection="1">
      <alignment horizontal="left" vertical="top"/>
      <protection locked="0"/>
    </xf>
    <xf numFmtId="4" fontId="11" fillId="0" borderId="35" xfId="2" applyNumberFormat="1" applyFont="1" applyBorder="1" applyAlignment="1" applyProtection="1">
      <alignment horizontal="left" vertical="top"/>
      <protection locked="0"/>
    </xf>
    <xf numFmtId="4" fontId="11" fillId="0" borderId="36" xfId="2" applyNumberFormat="1" applyFont="1" applyBorder="1" applyAlignment="1" applyProtection="1">
      <alignment horizontal="left" vertical="top"/>
      <protection locked="0"/>
    </xf>
    <xf numFmtId="4" fontId="11" fillId="0" borderId="37" xfId="2" applyNumberFormat="1" applyFont="1" applyBorder="1" applyAlignment="1" applyProtection="1">
      <alignment horizontal="left" vertical="top"/>
      <protection locked="0"/>
    </xf>
    <xf numFmtId="4" fontId="6" fillId="0" borderId="84" xfId="2" applyNumberFormat="1" applyFont="1" applyBorder="1" applyAlignment="1" applyProtection="1">
      <alignment horizontal="left" vertical="top"/>
      <protection locked="0"/>
    </xf>
    <xf numFmtId="4" fontId="6" fillId="0" borderId="85" xfId="2" applyNumberFormat="1" applyFont="1" applyBorder="1" applyAlignment="1" applyProtection="1">
      <alignment horizontal="left" vertical="top"/>
      <protection locked="0"/>
    </xf>
    <xf numFmtId="164" fontId="6" fillId="0" borderId="40" xfId="2" applyNumberFormat="1" applyFont="1" applyBorder="1" applyAlignment="1" applyProtection="1">
      <alignment horizontal="left" vertical="top"/>
      <protection locked="0"/>
    </xf>
    <xf numFmtId="164" fontId="6" fillId="0" borderId="41" xfId="2" applyNumberFormat="1" applyFont="1" applyBorder="1" applyAlignment="1" applyProtection="1">
      <alignment horizontal="left" vertical="top"/>
      <protection locked="0"/>
    </xf>
    <xf numFmtId="164" fontId="6" fillId="0" borderId="42" xfId="2" applyNumberFormat="1" applyFont="1" applyBorder="1" applyAlignment="1" applyProtection="1">
      <alignment horizontal="left" vertical="top"/>
      <protection locked="0"/>
    </xf>
    <xf numFmtId="164" fontId="6" fillId="0" borderId="43" xfId="2" applyNumberFormat="1" applyFont="1" applyBorder="1" applyAlignment="1" applyProtection="1">
      <alignment horizontal="left" vertical="top"/>
      <protection locked="0"/>
    </xf>
    <xf numFmtId="164" fontId="6" fillId="0" borderId="44" xfId="2" applyNumberFormat="1" applyFont="1" applyBorder="1" applyAlignment="1" applyProtection="1">
      <alignment horizontal="left" vertical="top"/>
      <protection locked="0"/>
    </xf>
    <xf numFmtId="164" fontId="6" fillId="0" borderId="45" xfId="2" applyNumberFormat="1" applyFont="1" applyBorder="1" applyAlignment="1" applyProtection="1">
      <alignment horizontal="left" vertical="top"/>
      <protection locked="0"/>
    </xf>
    <xf numFmtId="164" fontId="6" fillId="0" borderId="32" xfId="2" applyNumberFormat="1" applyFont="1" applyBorder="1" applyAlignment="1" applyProtection="1">
      <alignment horizontal="left" vertical="top"/>
      <protection locked="0"/>
    </xf>
    <xf numFmtId="164" fontId="6" fillId="0" borderId="33" xfId="2" applyNumberFormat="1" applyFont="1" applyBorder="1" applyAlignment="1" applyProtection="1">
      <alignment horizontal="left" vertical="top"/>
      <protection locked="0"/>
    </xf>
    <xf numFmtId="164" fontId="6" fillId="0" borderId="34" xfId="2" applyNumberFormat="1" applyFont="1" applyBorder="1" applyAlignment="1" applyProtection="1">
      <alignment horizontal="left" vertical="top"/>
      <protection locked="0"/>
    </xf>
    <xf numFmtId="164" fontId="6" fillId="0" borderId="35" xfId="2" applyNumberFormat="1" applyFont="1" applyBorder="1" applyAlignment="1" applyProtection="1">
      <alignment horizontal="left" vertical="top"/>
      <protection locked="0"/>
    </xf>
    <xf numFmtId="164" fontId="6" fillId="0" borderId="36" xfId="2" applyNumberFormat="1" applyFont="1" applyBorder="1" applyAlignment="1" applyProtection="1">
      <alignment horizontal="left" vertical="top"/>
      <protection locked="0"/>
    </xf>
    <xf numFmtId="164" fontId="6" fillId="0" borderId="37" xfId="2" applyNumberFormat="1" applyFont="1" applyBorder="1" applyAlignment="1" applyProtection="1">
      <alignment horizontal="left" vertical="top"/>
      <protection locked="0"/>
    </xf>
    <xf numFmtId="164" fontId="6" fillId="0" borderId="71" xfId="2" applyNumberFormat="1" applyFont="1" applyBorder="1" applyAlignment="1" applyProtection="1">
      <alignment horizontal="left" vertical="top"/>
      <protection locked="0"/>
    </xf>
    <xf numFmtId="164" fontId="6" fillId="0" borderId="7" xfId="2" applyNumberFormat="1" applyFont="1" applyBorder="1" applyAlignment="1" applyProtection="1">
      <alignment horizontal="left" vertical="top"/>
      <protection locked="0"/>
    </xf>
    <xf numFmtId="164" fontId="6" fillId="0" borderId="72" xfId="2" applyNumberFormat="1" applyFont="1" applyBorder="1" applyAlignment="1" applyProtection="1">
      <alignment horizontal="left" vertical="top"/>
      <protection locked="0"/>
    </xf>
    <xf numFmtId="164" fontId="6" fillId="0" borderId="84" xfId="2" applyNumberFormat="1" applyFont="1" applyBorder="1" applyAlignment="1" applyProtection="1">
      <alignment horizontal="left" vertical="top"/>
      <protection locked="0"/>
    </xf>
    <xf numFmtId="164" fontId="6" fillId="0" borderId="86" xfId="2" applyNumberFormat="1" applyFont="1" applyBorder="1" applyAlignment="1" applyProtection="1">
      <alignment horizontal="left" vertical="top"/>
      <protection locked="0"/>
    </xf>
    <xf numFmtId="164" fontId="6" fillId="0" borderId="87" xfId="2" applyNumberFormat="1" applyFont="1" applyBorder="1" applyAlignment="1" applyProtection="1">
      <alignment horizontal="left" vertical="top"/>
      <protection locked="0"/>
    </xf>
    <xf numFmtId="164" fontId="6" fillId="0" borderId="88" xfId="2" applyNumberFormat="1" applyFont="1" applyBorder="1" applyAlignment="1" applyProtection="1">
      <alignment horizontal="left" vertical="top"/>
      <protection locked="0"/>
    </xf>
    <xf numFmtId="164" fontId="6" fillId="0" borderId="89" xfId="2" applyNumberFormat="1" applyFont="1" applyBorder="1" applyAlignment="1" applyProtection="1">
      <alignment horizontal="left" vertical="top"/>
      <protection locked="0"/>
    </xf>
    <xf numFmtId="164" fontId="6" fillId="0" borderId="79" xfId="2" applyNumberFormat="1" applyFont="1" applyBorder="1" applyAlignment="1" applyProtection="1">
      <alignment horizontal="left" vertical="top"/>
      <protection locked="0"/>
    </xf>
    <xf numFmtId="164" fontId="6" fillId="0" borderId="80" xfId="2" applyNumberFormat="1" applyFont="1" applyBorder="1" applyAlignment="1" applyProtection="1">
      <alignment horizontal="left" vertical="top"/>
      <protection locked="0"/>
    </xf>
    <xf numFmtId="164" fontId="6" fillId="0" borderId="81" xfId="2" applyNumberFormat="1" applyFont="1" applyBorder="1" applyAlignment="1" applyProtection="1">
      <alignment horizontal="left" vertical="top"/>
      <protection locked="0"/>
    </xf>
    <xf numFmtId="164" fontId="6" fillId="0" borderId="82" xfId="2" applyNumberFormat="1" applyFont="1" applyBorder="1" applyAlignment="1" applyProtection="1">
      <alignment horizontal="left" vertical="top"/>
      <protection locked="0"/>
    </xf>
    <xf numFmtId="164" fontId="6" fillId="0" borderId="83" xfId="2" applyNumberFormat="1" applyFont="1" applyBorder="1" applyAlignment="1" applyProtection="1">
      <alignment horizontal="left" vertical="top"/>
      <protection locked="0"/>
    </xf>
    <xf numFmtId="164" fontId="6" fillId="0" borderId="78" xfId="2" applyNumberFormat="1" applyFont="1" applyBorder="1" applyAlignment="1" applyProtection="1">
      <alignment horizontal="left" vertical="top"/>
      <protection locked="0"/>
    </xf>
    <xf numFmtId="4" fontId="6" fillId="2" borderId="105" xfId="2" applyNumberFormat="1" applyFont="1" applyFill="1" applyBorder="1" applyAlignment="1" applyProtection="1">
      <alignment horizontal="left" vertical="top"/>
      <protection locked="0"/>
    </xf>
    <xf numFmtId="4" fontId="6" fillId="2" borderId="106" xfId="2" applyNumberFormat="1" applyFont="1" applyFill="1" applyBorder="1" applyAlignment="1" applyProtection="1">
      <alignment horizontal="left" vertical="top"/>
      <protection locked="0"/>
    </xf>
    <xf numFmtId="4" fontId="6" fillId="2" borderId="107" xfId="2" applyNumberFormat="1" applyFont="1" applyFill="1" applyBorder="1" applyAlignment="1" applyProtection="1">
      <alignment horizontal="left" vertical="top"/>
      <protection locked="0"/>
    </xf>
    <xf numFmtId="4" fontId="6" fillId="2" borderId="108" xfId="2" applyNumberFormat="1" applyFont="1" applyFill="1" applyBorder="1" applyAlignment="1" applyProtection="1">
      <alignment horizontal="left" vertical="top"/>
      <protection locked="0"/>
    </xf>
    <xf numFmtId="4" fontId="6" fillId="2" borderId="109" xfId="2" applyNumberFormat="1" applyFont="1" applyFill="1" applyBorder="1" applyAlignment="1" applyProtection="1">
      <alignment horizontal="left" vertical="top"/>
      <protection locked="0"/>
    </xf>
    <xf numFmtId="4" fontId="6" fillId="2" borderId="110" xfId="2" applyNumberFormat="1" applyFont="1" applyFill="1" applyBorder="1" applyAlignment="1" applyProtection="1">
      <alignment horizontal="left" vertical="top"/>
      <protection locked="0"/>
    </xf>
    <xf numFmtId="4" fontId="6" fillId="0" borderId="159" xfId="2" applyNumberFormat="1" applyFont="1" applyBorder="1" applyAlignment="1" applyProtection="1">
      <alignment horizontal="left" vertical="top"/>
      <protection locked="0"/>
    </xf>
    <xf numFmtId="4" fontId="6" fillId="0" borderId="160" xfId="2" applyNumberFormat="1" applyFont="1" applyBorder="1" applyAlignment="1" applyProtection="1">
      <alignment horizontal="left" vertical="top"/>
      <protection locked="0"/>
    </xf>
    <xf numFmtId="4" fontId="6" fillId="0" borderId="161" xfId="2" applyNumberFormat="1" applyFont="1" applyBorder="1" applyAlignment="1" applyProtection="1">
      <alignment horizontal="left" vertical="top"/>
      <protection locked="0"/>
    </xf>
    <xf numFmtId="4" fontId="6" fillId="0" borderId="162" xfId="2" applyNumberFormat="1" applyFont="1" applyBorder="1" applyAlignment="1" applyProtection="1">
      <alignment horizontal="left" vertical="top"/>
      <protection locked="0"/>
    </xf>
    <xf numFmtId="4" fontId="6" fillId="0" borderId="163" xfId="2" applyNumberFormat="1" applyFont="1" applyBorder="1" applyAlignment="1" applyProtection="1">
      <alignment horizontal="left" vertical="top"/>
      <protection locked="0"/>
    </xf>
    <xf numFmtId="4" fontId="6" fillId="0" borderId="164" xfId="2" applyNumberFormat="1" applyFont="1" applyBorder="1" applyAlignment="1" applyProtection="1">
      <alignment horizontal="left" vertical="top"/>
      <protection locked="0"/>
    </xf>
    <xf numFmtId="4" fontId="6" fillId="0" borderId="166" xfId="2" applyNumberFormat="1" applyFont="1" applyBorder="1" applyAlignment="1" applyProtection="1">
      <alignment horizontal="left" vertical="top"/>
      <protection locked="0"/>
    </xf>
    <xf numFmtId="4" fontId="6" fillId="7" borderId="40" xfId="2" applyNumberFormat="1" applyFont="1" applyFill="1" applyBorder="1" applyAlignment="1" applyProtection="1">
      <alignment horizontal="left" vertical="top"/>
      <protection locked="0"/>
    </xf>
    <xf numFmtId="4" fontId="6" fillId="7" borderId="41" xfId="2" applyNumberFormat="1" applyFont="1" applyFill="1" applyBorder="1" applyAlignment="1" applyProtection="1">
      <alignment horizontal="left" vertical="top"/>
      <protection locked="0"/>
    </xf>
    <xf numFmtId="4" fontId="6" fillId="7" borderId="42" xfId="2" applyNumberFormat="1" applyFont="1" applyFill="1" applyBorder="1" applyAlignment="1" applyProtection="1">
      <alignment horizontal="left" vertical="top"/>
      <protection locked="0"/>
    </xf>
    <xf numFmtId="4" fontId="6" fillId="7" borderId="166" xfId="2" applyNumberFormat="1" applyFont="1" applyFill="1" applyBorder="1" applyAlignment="1" applyProtection="1">
      <alignment horizontal="left" vertical="top"/>
      <protection locked="0"/>
    </xf>
    <xf numFmtId="4" fontId="6" fillId="7" borderId="44" xfId="2" applyNumberFormat="1" applyFont="1" applyFill="1" applyBorder="1" applyAlignment="1" applyProtection="1">
      <alignment horizontal="left" vertical="top"/>
      <protection locked="0"/>
    </xf>
    <xf numFmtId="4" fontId="6" fillId="7" borderId="45" xfId="2" applyNumberFormat="1" applyFont="1" applyFill="1" applyBorder="1" applyAlignment="1" applyProtection="1">
      <alignment horizontal="left" vertical="top"/>
      <protection locked="0"/>
    </xf>
    <xf numFmtId="4" fontId="6" fillId="7" borderId="159" xfId="2" applyNumberFormat="1" applyFont="1" applyFill="1" applyBorder="1" applyAlignment="1" applyProtection="1">
      <alignment horizontal="left" vertical="top"/>
      <protection locked="0"/>
    </xf>
    <xf numFmtId="4" fontId="6" fillId="7" borderId="160" xfId="2" applyNumberFormat="1" applyFont="1" applyFill="1" applyBorder="1" applyAlignment="1" applyProtection="1">
      <alignment horizontal="left" vertical="top"/>
      <protection locked="0"/>
    </xf>
    <xf numFmtId="4" fontId="6" fillId="7" borderId="161" xfId="2" applyNumberFormat="1" applyFont="1" applyFill="1" applyBorder="1" applyAlignment="1" applyProtection="1">
      <alignment horizontal="left" vertical="top"/>
      <protection locked="0"/>
    </xf>
    <xf numFmtId="4" fontId="6" fillId="7" borderId="162" xfId="2" applyNumberFormat="1" applyFont="1" applyFill="1" applyBorder="1" applyAlignment="1" applyProtection="1">
      <alignment horizontal="left" vertical="top"/>
      <protection locked="0"/>
    </xf>
    <xf numFmtId="4" fontId="6" fillId="7" borderId="163" xfId="2" applyNumberFormat="1" applyFont="1" applyFill="1" applyBorder="1" applyAlignment="1" applyProtection="1">
      <alignment horizontal="left" vertical="top"/>
      <protection locked="0"/>
    </xf>
    <xf numFmtId="4" fontId="6" fillId="7" borderId="164" xfId="2" applyNumberFormat="1" applyFont="1" applyFill="1" applyBorder="1" applyAlignment="1" applyProtection="1">
      <alignment horizontal="left" vertical="top"/>
      <protection locked="0"/>
    </xf>
    <xf numFmtId="4" fontId="6" fillId="0" borderId="168" xfId="2" applyNumberFormat="1" applyFont="1" applyBorder="1" applyAlignment="1" applyProtection="1">
      <alignment horizontal="left" vertical="top"/>
      <protection locked="0"/>
    </xf>
    <xf numFmtId="4" fontId="6" fillId="0" borderId="169" xfId="2" applyNumberFormat="1" applyFont="1" applyBorder="1" applyAlignment="1" applyProtection="1">
      <alignment horizontal="left" vertical="top"/>
      <protection locked="0"/>
    </xf>
    <xf numFmtId="4" fontId="6" fillId="0" borderId="170" xfId="2" applyNumberFormat="1" applyFont="1" applyBorder="1" applyAlignment="1" applyProtection="1">
      <alignment horizontal="left" vertical="top"/>
      <protection locked="0"/>
    </xf>
    <xf numFmtId="4" fontId="6" fillId="0" borderId="171" xfId="2" applyNumberFormat="1" applyFont="1" applyBorder="1" applyAlignment="1" applyProtection="1">
      <alignment horizontal="left" vertical="top"/>
      <protection locked="0"/>
    </xf>
    <xf numFmtId="4" fontId="6" fillId="0" borderId="172" xfId="2" applyNumberFormat="1" applyFont="1" applyBorder="1" applyAlignment="1" applyProtection="1">
      <alignment horizontal="left" vertical="top"/>
      <protection locked="0"/>
    </xf>
    <xf numFmtId="4" fontId="6" fillId="0" borderId="173" xfId="2" applyNumberFormat="1" applyFont="1" applyBorder="1" applyAlignment="1" applyProtection="1">
      <alignment horizontal="left" vertical="top"/>
      <protection locked="0"/>
    </xf>
    <xf numFmtId="4" fontId="8" fillId="7" borderId="53" xfId="2" applyNumberFormat="1" applyFont="1" applyFill="1" applyBorder="1" applyAlignment="1" applyProtection="1">
      <alignment horizontal="left" vertical="top"/>
      <protection locked="0"/>
    </xf>
    <xf numFmtId="4" fontId="8" fillId="7" borderId="54" xfId="2" applyNumberFormat="1" applyFont="1" applyFill="1" applyBorder="1" applyAlignment="1" applyProtection="1">
      <alignment horizontal="left" vertical="top"/>
      <protection locked="0"/>
    </xf>
    <xf numFmtId="4" fontId="8" fillId="7" borderId="55" xfId="2" applyNumberFormat="1" applyFont="1" applyFill="1" applyBorder="1" applyAlignment="1" applyProtection="1">
      <alignment horizontal="left" vertical="top"/>
      <protection locked="0"/>
    </xf>
    <xf numFmtId="4" fontId="8" fillId="7" borderId="174" xfId="2" applyNumberFormat="1" applyFont="1" applyFill="1" applyBorder="1" applyAlignment="1" applyProtection="1">
      <alignment horizontal="left" vertical="top"/>
      <protection locked="0"/>
    </xf>
    <xf numFmtId="4" fontId="8" fillId="7" borderId="22" xfId="2" applyNumberFormat="1" applyFont="1" applyFill="1" applyBorder="1" applyAlignment="1" applyProtection="1">
      <alignment horizontal="left" vertical="top"/>
      <protection locked="0"/>
    </xf>
    <xf numFmtId="4" fontId="6" fillId="0" borderId="175" xfId="2" applyNumberFormat="1" applyFont="1" applyBorder="1" applyAlignment="1" applyProtection="1">
      <alignment horizontal="left" vertical="top"/>
      <protection locked="0"/>
    </xf>
    <xf numFmtId="4" fontId="6" fillId="7" borderId="175" xfId="2" applyNumberFormat="1" applyFont="1" applyFill="1" applyBorder="1" applyAlignment="1" applyProtection="1">
      <alignment horizontal="left" vertical="top"/>
      <protection locked="0"/>
    </xf>
    <xf numFmtId="4" fontId="6" fillId="0" borderId="177" xfId="2" applyNumberFormat="1" applyFont="1" applyBorder="1" applyAlignment="1" applyProtection="1">
      <alignment horizontal="left" vertical="top"/>
      <protection locked="0"/>
    </xf>
    <xf numFmtId="4" fontId="6" fillId="0" borderId="178" xfId="2" applyNumberFormat="1" applyFont="1" applyBorder="1" applyAlignment="1" applyProtection="1">
      <alignment horizontal="left" vertical="top"/>
      <protection locked="0"/>
    </xf>
    <xf numFmtId="4" fontId="6" fillId="0" borderId="179" xfId="2" applyNumberFormat="1" applyFont="1" applyBorder="1" applyAlignment="1" applyProtection="1">
      <alignment horizontal="left" vertical="top"/>
      <protection locked="0"/>
    </xf>
    <xf numFmtId="4" fontId="6" fillId="0" borderId="180" xfId="2" applyNumberFormat="1" applyFont="1" applyBorder="1" applyAlignment="1" applyProtection="1">
      <alignment horizontal="left" vertical="top"/>
      <protection locked="0"/>
    </xf>
    <xf numFmtId="4" fontId="6" fillId="0" borderId="181" xfId="2" applyNumberFormat="1" applyFont="1" applyBorder="1" applyAlignment="1" applyProtection="1">
      <alignment horizontal="left" vertical="top"/>
      <protection locked="0"/>
    </xf>
    <xf numFmtId="4" fontId="6" fillId="0" borderId="88" xfId="2" applyNumberFormat="1" applyFont="1" applyBorder="1" applyAlignment="1" applyProtection="1">
      <alignment horizontal="left" vertical="top"/>
      <protection locked="0"/>
    </xf>
    <xf numFmtId="4" fontId="6" fillId="0" borderId="89" xfId="2" applyNumberFormat="1" applyFont="1" applyBorder="1" applyAlignment="1" applyProtection="1">
      <alignment horizontal="left" vertical="top"/>
      <protection locked="0"/>
    </xf>
    <xf numFmtId="4" fontId="6" fillId="0" borderId="182" xfId="2" applyNumberFormat="1" applyFont="1" applyBorder="1" applyAlignment="1" applyProtection="1">
      <alignment horizontal="left" vertical="top"/>
      <protection locked="0"/>
    </xf>
    <xf numFmtId="4" fontId="6" fillId="0" borderId="87" xfId="2" applyNumberFormat="1" applyFont="1" applyBorder="1" applyAlignment="1" applyProtection="1">
      <alignment horizontal="left" vertical="top"/>
      <protection locked="0"/>
    </xf>
    <xf numFmtId="4" fontId="6" fillId="0" borderId="188" xfId="2" applyNumberFormat="1" applyFont="1" applyBorder="1" applyAlignment="1" applyProtection="1">
      <alignment horizontal="left" vertical="top"/>
      <protection locked="0"/>
    </xf>
    <xf numFmtId="4" fontId="6" fillId="0" borderId="189" xfId="2" applyNumberFormat="1" applyFont="1" applyBorder="1" applyAlignment="1" applyProtection="1">
      <alignment horizontal="left" vertical="top"/>
      <protection locked="0"/>
    </xf>
    <xf numFmtId="4" fontId="6" fillId="0" borderId="191" xfId="2" applyNumberFormat="1" applyFont="1" applyBorder="1" applyAlignment="1" applyProtection="1">
      <alignment horizontal="left" vertical="top"/>
      <protection locked="0"/>
    </xf>
    <xf numFmtId="4" fontId="6" fillId="0" borderId="192" xfId="2" applyNumberFormat="1" applyFont="1" applyBorder="1" applyAlignment="1" applyProtection="1">
      <alignment horizontal="left" vertical="top"/>
      <protection locked="0"/>
    </xf>
    <xf numFmtId="4" fontId="6" fillId="0" borderId="193" xfId="2" applyNumberFormat="1" applyFont="1" applyBorder="1" applyAlignment="1" applyProtection="1">
      <alignment horizontal="left" vertical="top"/>
      <protection locked="0"/>
    </xf>
    <xf numFmtId="4" fontId="6" fillId="0" borderId="194" xfId="2" applyNumberFormat="1" applyFont="1" applyBorder="1" applyAlignment="1" applyProtection="1">
      <alignment horizontal="left" vertical="top"/>
      <protection locked="0"/>
    </xf>
    <xf numFmtId="4" fontId="6" fillId="0" borderId="195" xfId="2" applyNumberFormat="1" applyFont="1" applyBorder="1" applyAlignment="1" applyProtection="1">
      <alignment horizontal="left" vertical="top"/>
      <protection locked="0"/>
    </xf>
    <xf numFmtId="4" fontId="6" fillId="0" borderId="196" xfId="2" applyNumberFormat="1" applyFont="1" applyBorder="1" applyAlignment="1" applyProtection="1">
      <alignment horizontal="left" vertical="top"/>
      <protection locked="0"/>
    </xf>
    <xf numFmtId="4" fontId="13" fillId="0" borderId="177" xfId="2" applyNumberFormat="1" applyFont="1" applyBorder="1" applyAlignment="1" applyProtection="1">
      <alignment horizontal="left" vertical="top"/>
      <protection locked="0"/>
    </xf>
    <xf numFmtId="4" fontId="13" fillId="0" borderId="178" xfId="2" applyNumberFormat="1" applyFont="1" applyBorder="1" applyAlignment="1" applyProtection="1">
      <alignment horizontal="left" vertical="top"/>
      <protection locked="0"/>
    </xf>
    <xf numFmtId="4" fontId="13" fillId="0" borderId="179" xfId="2" applyNumberFormat="1" applyFont="1" applyBorder="1" applyAlignment="1" applyProtection="1">
      <alignment horizontal="left" vertical="top"/>
      <protection locked="0"/>
    </xf>
    <xf numFmtId="4" fontId="13" fillId="0" borderId="188" xfId="2" applyNumberFormat="1" applyFont="1" applyBorder="1" applyAlignment="1" applyProtection="1">
      <alignment horizontal="left" vertical="top"/>
      <protection locked="0"/>
    </xf>
    <xf numFmtId="4" fontId="13" fillId="0" borderId="189" xfId="2" applyNumberFormat="1" applyFont="1" applyBorder="1" applyAlignment="1" applyProtection="1">
      <alignment horizontal="left" vertical="top"/>
      <protection locked="0"/>
    </xf>
    <xf numFmtId="4" fontId="13" fillId="0" borderId="181" xfId="2" applyNumberFormat="1" applyFont="1" applyBorder="1" applyAlignment="1" applyProtection="1">
      <alignment horizontal="left" vertical="top"/>
      <protection locked="0"/>
    </xf>
    <xf numFmtId="164" fontId="6" fillId="0" borderId="187" xfId="2" applyNumberFormat="1" applyFont="1" applyBorder="1" applyAlignment="1" applyProtection="1">
      <alignment horizontal="left" vertical="top"/>
      <protection locked="0"/>
    </xf>
    <xf numFmtId="164" fontId="6" fillId="0" borderId="177" xfId="2" applyNumberFormat="1" applyFont="1" applyBorder="1" applyAlignment="1" applyProtection="1">
      <alignment horizontal="left" vertical="top"/>
      <protection locked="0"/>
    </xf>
    <xf numFmtId="164" fontId="6" fillId="0" borderId="178" xfId="2" applyNumberFormat="1" applyFont="1" applyBorder="1" applyAlignment="1" applyProtection="1">
      <alignment horizontal="left" vertical="top"/>
      <protection locked="0"/>
    </xf>
    <xf numFmtId="164" fontId="6" fillId="0" borderId="179" xfId="2" applyNumberFormat="1" applyFont="1" applyBorder="1" applyAlignment="1" applyProtection="1">
      <alignment horizontal="left" vertical="top"/>
      <protection locked="0"/>
    </xf>
    <xf numFmtId="164" fontId="6" fillId="0" borderId="188" xfId="2" applyNumberFormat="1" applyFont="1" applyBorder="1" applyAlignment="1" applyProtection="1">
      <alignment horizontal="left" vertical="top"/>
      <protection locked="0"/>
    </xf>
    <xf numFmtId="164" fontId="6" fillId="0" borderId="189" xfId="2" applyNumberFormat="1" applyFont="1" applyBorder="1" applyAlignment="1" applyProtection="1">
      <alignment horizontal="left" vertical="top"/>
      <protection locked="0"/>
    </xf>
    <xf numFmtId="164" fontId="6" fillId="0" borderId="181" xfId="2" applyNumberFormat="1" applyFont="1" applyBorder="1" applyAlignment="1" applyProtection="1">
      <alignment horizontal="left" vertical="top"/>
      <protection locked="0"/>
    </xf>
    <xf numFmtId="43" fontId="1" fillId="2" borderId="251" xfId="1" applyFont="1" applyFill="1" applyBorder="1" applyAlignment="1" applyProtection="1">
      <alignment horizontal="left" vertical="top"/>
      <protection locked="0"/>
    </xf>
    <xf numFmtId="43" fontId="1" fillId="2" borderId="113" xfId="1" applyFont="1" applyFill="1" applyBorder="1" applyAlignment="1" applyProtection="1">
      <alignment horizontal="left" vertical="top"/>
      <protection locked="0"/>
    </xf>
    <xf numFmtId="43" fontId="1" fillId="2" borderId="119" xfId="1" applyFont="1" applyFill="1" applyBorder="1" applyAlignment="1" applyProtection="1">
      <alignment horizontal="left" vertical="top"/>
      <protection locked="0"/>
    </xf>
    <xf numFmtId="43" fontId="1" fillId="2" borderId="122" xfId="1" applyFont="1" applyFill="1" applyBorder="1" applyAlignment="1" applyProtection="1">
      <alignment horizontal="left" vertical="top"/>
      <protection locked="0"/>
    </xf>
    <xf numFmtId="4" fontId="6" fillId="7" borderId="53" xfId="2" applyNumberFormat="1" applyFont="1" applyFill="1" applyBorder="1" applyAlignment="1" applyProtection="1">
      <alignment horizontal="left" vertical="top"/>
      <protection locked="0"/>
    </xf>
    <xf numFmtId="4" fontId="6" fillId="7" borderId="54" xfId="2" applyNumberFormat="1" applyFont="1" applyFill="1" applyBorder="1" applyAlignment="1" applyProtection="1">
      <alignment horizontal="left" vertical="top"/>
      <protection locked="0"/>
    </xf>
    <xf numFmtId="4" fontId="6" fillId="7" borderId="55" xfId="2" applyNumberFormat="1" applyFont="1" applyFill="1" applyBorder="1" applyAlignment="1" applyProtection="1">
      <alignment horizontal="left" vertical="top"/>
      <protection locked="0"/>
    </xf>
    <xf numFmtId="4" fontId="6" fillId="7" borderId="174" xfId="2" applyNumberFormat="1" applyFont="1" applyFill="1" applyBorder="1" applyAlignment="1" applyProtection="1">
      <alignment horizontal="left" vertical="top"/>
      <protection locked="0"/>
    </xf>
    <xf numFmtId="4" fontId="6" fillId="7" borderId="22" xfId="2" applyNumberFormat="1" applyFon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left" vertical="top"/>
    </xf>
    <xf numFmtId="43" fontId="1" fillId="2" borderId="115" xfId="1" applyFont="1" applyFill="1" applyBorder="1" applyAlignment="1" applyProtection="1">
      <alignment horizontal="left" vertical="top"/>
      <protection locked="0"/>
    </xf>
    <xf numFmtId="0" fontId="6" fillId="2" borderId="96" xfId="0" applyFont="1" applyFill="1" applyBorder="1" applyAlignment="1" applyProtection="1">
      <alignment horizontal="left" vertical="top" wrapText="1"/>
      <protection locked="0"/>
    </xf>
    <xf numFmtId="0" fontId="8" fillId="10" borderId="8" xfId="2" applyFont="1" applyFill="1" applyBorder="1" applyAlignment="1">
      <alignment horizontal="left" vertical="center"/>
    </xf>
    <xf numFmtId="0" fontId="8" fillId="10" borderId="9" xfId="2" applyFont="1" applyFill="1" applyBorder="1" applyAlignment="1">
      <alignment horizontal="left" vertical="center"/>
    </xf>
    <xf numFmtId="0" fontId="8" fillId="10" borderId="10" xfId="2" applyFont="1" applyFill="1" applyBorder="1" applyAlignment="1">
      <alignment horizontal="left" vertical="center"/>
    </xf>
    <xf numFmtId="0" fontId="8" fillId="10" borderId="11" xfId="2" applyFont="1" applyFill="1" applyBorder="1" applyAlignment="1">
      <alignment horizontal="left" vertical="center"/>
    </xf>
    <xf numFmtId="0" fontId="8" fillId="10" borderId="12" xfId="2" applyFont="1" applyFill="1" applyBorder="1" applyAlignment="1">
      <alignment horizontal="left" vertical="center"/>
    </xf>
    <xf numFmtId="0" fontId="8" fillId="10" borderId="13" xfId="2" applyFont="1" applyFill="1" applyBorder="1" applyAlignment="1">
      <alignment horizontal="left" vertical="center"/>
    </xf>
    <xf numFmtId="0" fontId="8" fillId="10" borderId="14" xfId="2" applyFont="1" applyFill="1" applyBorder="1" applyAlignment="1">
      <alignment horizontal="left" vertical="center"/>
    </xf>
    <xf numFmtId="0" fontId="8" fillId="10" borderId="15" xfId="2" applyFont="1" applyFill="1" applyBorder="1" applyAlignment="1">
      <alignment horizontal="left" vertical="center"/>
    </xf>
    <xf numFmtId="0" fontId="8" fillId="10" borderId="3" xfId="2" applyFont="1" applyFill="1" applyBorder="1" applyAlignment="1">
      <alignment horizontal="left" vertical="center"/>
    </xf>
    <xf numFmtId="0" fontId="6" fillId="11" borderId="96" xfId="2" applyFont="1" applyFill="1" applyBorder="1" applyAlignment="1">
      <alignment horizontal="left" vertical="top" wrapText="1"/>
    </xf>
    <xf numFmtId="0" fontId="6" fillId="11" borderId="96" xfId="2" applyFont="1" applyFill="1" applyBorder="1" applyAlignment="1">
      <alignment horizontal="left" wrapText="1"/>
    </xf>
    <xf numFmtId="0" fontId="8" fillId="10" borderId="127" xfId="2" applyFont="1" applyFill="1" applyBorder="1" applyAlignment="1">
      <alignment horizontal="left" vertical="center"/>
    </xf>
    <xf numFmtId="0" fontId="8" fillId="10" borderId="128" xfId="2" applyFont="1" applyFill="1" applyBorder="1" applyAlignment="1">
      <alignment horizontal="left" vertical="center"/>
    </xf>
    <xf numFmtId="0" fontId="8" fillId="10" borderId="129" xfId="2" applyFont="1" applyFill="1" applyBorder="1" applyAlignment="1">
      <alignment horizontal="left" vertical="center"/>
    </xf>
    <xf numFmtId="0" fontId="6" fillId="10" borderId="113" xfId="2" applyFont="1" applyFill="1" applyBorder="1" applyAlignment="1">
      <alignment horizontal="left" wrapText="1"/>
    </xf>
    <xf numFmtId="0" fontId="6" fillId="10" borderId="97" xfId="2" applyFont="1" applyFill="1" applyBorder="1" applyAlignment="1">
      <alignment horizontal="left" wrapText="1"/>
    </xf>
    <xf numFmtId="0" fontId="8" fillId="10" borderId="111" xfId="2" applyFont="1" applyFill="1" applyBorder="1" applyAlignment="1">
      <alignment horizontal="left" vertical="center"/>
    </xf>
    <xf numFmtId="0" fontId="8" fillId="10" borderId="112" xfId="2" applyFont="1" applyFill="1" applyBorder="1" applyAlignment="1">
      <alignment horizontal="left" vertical="center"/>
    </xf>
    <xf numFmtId="0" fontId="8" fillId="10" borderId="113" xfId="2" applyFont="1" applyFill="1" applyBorder="1" applyAlignment="1">
      <alignment horizontal="left" wrapText="1"/>
    </xf>
    <xf numFmtId="0" fontId="8" fillId="10" borderId="97" xfId="2" applyFont="1" applyFill="1" applyBorder="1" applyAlignment="1">
      <alignment horizontal="left" wrapText="1"/>
    </xf>
    <xf numFmtId="0" fontId="6" fillId="10" borderId="113" xfId="2" applyFont="1" applyFill="1" applyBorder="1" applyAlignment="1">
      <alignment horizontal="left" vertical="center" wrapText="1"/>
    </xf>
    <xf numFmtId="0" fontId="6" fillId="10" borderId="97" xfId="2" applyFont="1" applyFill="1" applyBorder="1" applyAlignment="1">
      <alignment horizontal="left" vertical="center" wrapText="1"/>
    </xf>
    <xf numFmtId="0" fontId="8" fillId="10" borderId="153" xfId="2" applyFont="1" applyFill="1" applyBorder="1" applyAlignment="1">
      <alignment horizontal="left" vertical="center"/>
    </xf>
    <xf numFmtId="0" fontId="13" fillId="10" borderId="176" xfId="2" applyFont="1" applyFill="1" applyBorder="1" applyAlignment="1">
      <alignment horizontal="left" wrapText="1"/>
    </xf>
    <xf numFmtId="0" fontId="8" fillId="14" borderId="181" xfId="2" applyFont="1" applyFill="1" applyBorder="1" applyAlignment="1">
      <alignment horizontal="left"/>
    </xf>
    <xf numFmtId="0" fontId="8" fillId="14" borderId="176" xfId="2" applyFont="1" applyFill="1" applyBorder="1" applyAlignment="1">
      <alignment horizontal="left"/>
    </xf>
    <xf numFmtId="0" fontId="8" fillId="14" borderId="205" xfId="2" applyFont="1" applyFill="1" applyBorder="1" applyAlignment="1">
      <alignment horizontal="left"/>
    </xf>
    <xf numFmtId="0" fontId="5" fillId="9" borderId="217" xfId="0" applyFont="1" applyFill="1" applyBorder="1" applyAlignment="1" applyProtection="1">
      <alignment horizontal="center" vertical="center"/>
      <protection locked="0" hidden="1"/>
    </xf>
    <xf numFmtId="0" fontId="5" fillId="9" borderId="217" xfId="0" applyFont="1" applyFill="1" applyBorder="1" applyAlignment="1" applyProtection="1">
      <alignment horizontal="center" vertical="center"/>
      <protection locked="0"/>
    </xf>
    <xf numFmtId="0" fontId="5" fillId="9" borderId="242" xfId="0" applyFont="1" applyFill="1" applyBorder="1" applyAlignment="1" applyProtection="1">
      <alignment horizontal="center" vertical="center"/>
      <protection locked="0"/>
    </xf>
  </cellXfs>
  <cellStyles count="5">
    <cellStyle name="60% — akcent 1" xfId="4" builtinId="32"/>
    <cellStyle name="Dziesiętny" xfId="1" builtinId="3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  <protection locked="1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D9D9D9"/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5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83E53-645F-4961-88C7-9D836B7D29EE}" name="Tabela914" displayName="Tabela914" ref="A1:A3" totalsRowShown="0" headerRowDxfId="33" dataDxfId="32" tableBorderDxfId="31" headerRowCellStyle="Normalny 2">
  <tableColumns count="1">
    <tableColumn id="1" xr3:uid="{A5AA417C-753E-4954-8004-AF3E77D80B18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329B57-6952-4293-A95B-3A0FF17C6291}" name="Tabela4734" displayName="Tabela4734" ref="A1:D11" totalsRowShown="0" headerRowDxfId="29" dataDxfId="27" headerRowBorderDxfId="28" tableBorderDxfId="26" totalsRowBorderDxfId="25">
  <tableColumns count="4">
    <tableColumn id="1" xr3:uid="{4A00A098-95CE-4B42-96F3-B0E8155DBC10}" name="Dane finansowe wnioskodawcy w PLN" dataDxfId="24"/>
    <tableColumn id="2" xr3:uid="{073F7A3E-F67A-4625-A746-0C41B812457F}" name="2023 r." dataDxfId="23" dataCellStyle="Dziesiętny"/>
    <tableColumn id="3" xr3:uid="{046876A8-1E4F-426A-8AC1-72781B2B2890}" name="2022 r." dataDxfId="22" dataCellStyle="Dziesiętny"/>
    <tableColumn id="4" xr3:uid="{396FA0B0-7C77-4BC6-9787-E11F50903C26}" name="2021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09CFF-5EFB-44CA-B1DC-47013CBFD24E}" name="Tabela364" displayName="Tabela364" ref="A1:A3" totalsRowShown="0" headerRowDxfId="20" dataDxfId="18" headerRowBorderDxfId="19" tableBorderDxfId="17" totalsRowBorderDxfId="16">
  <tableColumns count="1">
    <tableColumn id="1" xr3:uid="{11B312CA-9861-4AD6-B965-E6712ABF9FE4}" name="Dane finansowe podmiotu powiązanego w PLN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0012A4-DA58-40DE-8B4F-75967AA060E2}" name="Tabela475" displayName="Tabela475" ref="A4:D14" totalsRowShown="0" headerRowDxfId="14" dataDxfId="12" headerRowBorderDxfId="13" tableBorderDxfId="11" totalsRowBorderDxfId="10">
  <tableColumns count="4">
    <tableColumn id="1" xr3:uid="{5D5102E3-6D2E-4789-924D-A0DF914FA874}" name="Dane finansowe" dataDxfId="9"/>
    <tableColumn id="2" xr3:uid="{44D4E14B-0EEC-4C23-A832-0C63585C0CBC}" name="2023 r." dataDxfId="8" dataCellStyle="Dziesiętny"/>
    <tableColumn id="3" xr3:uid="{A5C1DD62-6B5D-47FA-BDE4-B309CB3D61A3}" name="2022 r." dataDxfId="7" dataCellStyle="Dziesiętny"/>
    <tableColumn id="4" xr3:uid="{F8887815-8BB6-403F-8F11-5F9E7CB458BD}" name="2021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6"/>
  <sheetViews>
    <sheetView tabSelected="1" zoomScaleNormal="100" workbookViewId="0"/>
  </sheetViews>
  <sheetFormatPr defaultColWidth="0" defaultRowHeight="14.25" zeroHeight="1" x14ac:dyDescent="0.2"/>
  <cols>
    <col min="1" max="1" width="101.85546875" style="2" customWidth="1"/>
    <col min="2" max="16384" width="9.140625" style="2" hidden="1"/>
  </cols>
  <sheetData>
    <row r="1" spans="1:1" ht="21" customHeight="1" x14ac:dyDescent="0.2">
      <c r="A1" s="560" t="s">
        <v>318</v>
      </c>
    </row>
    <row r="2" spans="1:1" ht="72.75" customHeight="1" x14ac:dyDescent="0.2">
      <c r="A2" s="643" t="s">
        <v>321</v>
      </c>
    </row>
    <row r="3" spans="1:1" ht="61.5" customHeight="1" x14ac:dyDescent="0.2">
      <c r="A3" s="643" t="s">
        <v>322</v>
      </c>
    </row>
    <row r="4" spans="1:1" ht="195.75" customHeight="1" x14ac:dyDescent="0.2">
      <c r="A4" s="558" t="s">
        <v>316</v>
      </c>
    </row>
    <row r="5" spans="1:1" ht="143.25" customHeight="1" x14ac:dyDescent="0.2">
      <c r="A5" s="559" t="s">
        <v>317</v>
      </c>
    </row>
    <row r="6" spans="1:1" ht="18" hidden="1" customHeight="1" x14ac:dyDescent="0.2">
      <c r="A6" s="1"/>
    </row>
    <row r="7" spans="1:1" ht="18" hidden="1" customHeight="1" x14ac:dyDescent="0.2">
      <c r="A7" s="1"/>
    </row>
    <row r="8" spans="1:1" ht="18" hidden="1" customHeight="1" x14ac:dyDescent="0.2">
      <c r="A8" s="1"/>
    </row>
    <row r="9" spans="1:1" ht="18" hidden="1" customHeight="1" x14ac:dyDescent="0.2">
      <c r="A9" s="1"/>
    </row>
    <row r="10" spans="1:1" ht="18" hidden="1" customHeight="1" x14ac:dyDescent="0.2">
      <c r="A10" s="1"/>
    </row>
    <row r="11" spans="1:1" ht="18" hidden="1" customHeight="1" x14ac:dyDescent="0.2">
      <c r="A11" s="1"/>
    </row>
    <row r="12" spans="1:1" ht="17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</sheetData>
  <sheetProtection algorithmName="SHA-512" hashValue="dUiW3MS+JMOofZW3bGDS3cnFt1qrIksh7gFs3dsjfOOQny/1BBL6uO4vLDn08j8WJTdr7hsdd5QB3RcB3c04zg==" saltValue="3QwtsEXy6Fgt5LSQHle2bA==" spinCount="100000" sheet="1" objects="1" scenarios="1"/>
  <pageMargins left="0.7" right="0.7" top="0.75" bottom="0.97916666666666663" header="0.3" footer="0.3"/>
  <pageSetup paperSize="9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2E8D-EB8F-4663-BFF8-4D3DF4F47019}">
  <dimension ref="A1:B4"/>
  <sheetViews>
    <sheetView workbookViewId="0">
      <selection activeCell="A2" sqref="A2"/>
    </sheetView>
  </sheetViews>
  <sheetFormatPr defaultRowHeight="15" x14ac:dyDescent="0.25"/>
  <cols>
    <col min="1" max="1" width="135" style="659" customWidth="1"/>
    <col min="2" max="2" width="24.5703125" style="659" customWidth="1"/>
    <col min="3" max="16384" width="9.140625" style="659"/>
  </cols>
  <sheetData>
    <row r="1" spans="1:2" ht="15.75" x14ac:dyDescent="0.25">
      <c r="A1" s="657" t="s">
        <v>313</v>
      </c>
      <c r="B1" s="658"/>
    </row>
    <row r="2" spans="1:2" ht="27" customHeight="1" x14ac:dyDescent="0.25">
      <c r="A2" s="653" t="s">
        <v>327</v>
      </c>
    </row>
    <row r="3" spans="1:2" ht="222" customHeight="1" x14ac:dyDescent="0.25">
      <c r="A3" s="660" t="s">
        <v>328</v>
      </c>
    </row>
    <row r="4" spans="1:2" ht="60.75" customHeight="1" x14ac:dyDescent="0.25">
      <c r="A4" s="661"/>
    </row>
  </sheetData>
  <sheetProtection algorithmName="SHA-512" hashValue="GsR3IXtz/wd4BpXtWOCnl+duQx2NwyfwmGBoxzMsAwGTK2oEWO3IMHr2Jx6wk+TrwPx8YbsoDy3/cb9+G6Fcug==" saltValue="BbQ5n1/dPVk8MbPHbRPswg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I3" sqref="I3"/>
    </sheetView>
  </sheetViews>
  <sheetFormatPr defaultColWidth="0" defaultRowHeight="15" zeroHeight="1" x14ac:dyDescent="0.2"/>
  <cols>
    <col min="1" max="3" width="4.140625" style="4" customWidth="1"/>
    <col min="4" max="4" width="27.42578125" style="4" customWidth="1"/>
    <col min="5" max="5" width="13.42578125" style="4" customWidth="1"/>
    <col min="6" max="6" width="48.5703125" style="4" customWidth="1"/>
    <col min="7" max="15" width="18.85546875" style="4" customWidth="1"/>
    <col min="16" max="16" width="17" style="4" hidden="1" customWidth="1"/>
    <col min="17" max="17" width="16" style="4" hidden="1" customWidth="1"/>
    <col min="18" max="18" width="16.42578125" style="4" hidden="1" customWidth="1"/>
    <col min="19" max="19" width="17" style="4" hidden="1" customWidth="1"/>
    <col min="20" max="20" width="17.42578125" style="4" hidden="1" customWidth="1"/>
    <col min="21" max="21" width="9.140625" style="134" hidden="1" customWidth="1"/>
    <col min="22" max="22" width="50.28515625" style="134" hidden="1" customWidth="1"/>
    <col min="23" max="24" width="9.140625" style="4" hidden="1" customWidth="1"/>
    <col min="25" max="25" width="32.85546875" style="4" hidden="1" customWidth="1"/>
    <col min="26" max="26" width="23.42578125" style="4" hidden="1" customWidth="1"/>
    <col min="27" max="27" width="26" style="4" hidden="1" customWidth="1"/>
    <col min="28" max="28" width="15.42578125" style="4" hidden="1" customWidth="1"/>
    <col min="29" max="29" width="31.7109375" style="4" hidden="1" customWidth="1"/>
    <col min="30" max="16384" width="9.140625" style="4" hidden="1"/>
  </cols>
  <sheetData>
    <row r="1" spans="1:22" s="132" customFormat="1" ht="39" customHeight="1" thickBot="1" x14ac:dyDescent="0.3">
      <c r="A1" s="132" t="s">
        <v>8</v>
      </c>
      <c r="U1" s="341"/>
      <c r="V1" s="341"/>
    </row>
    <row r="2" spans="1:22" s="141" customFormat="1" ht="12.75" customHeight="1" x14ac:dyDescent="0.2">
      <c r="G2" s="803" t="s">
        <v>9</v>
      </c>
      <c r="H2" s="804"/>
      <c r="I2" s="804"/>
      <c r="J2" s="804"/>
      <c r="K2" s="805"/>
      <c r="L2" s="806" t="s">
        <v>10</v>
      </c>
      <c r="M2" s="807"/>
      <c r="N2" s="808"/>
      <c r="O2" s="809"/>
      <c r="P2" s="810" t="s">
        <v>11</v>
      </c>
      <c r="Q2" s="811"/>
      <c r="R2" s="811"/>
      <c r="S2" s="811"/>
      <c r="T2" s="811"/>
    </row>
    <row r="3" spans="1:22" s="142" customFormat="1" ht="15.75" x14ac:dyDescent="0.25">
      <c r="E3" s="150"/>
      <c r="F3" s="551" t="s">
        <v>12</v>
      </c>
      <c r="G3" s="7"/>
      <c r="H3" s="8"/>
      <c r="I3" s="8"/>
      <c r="J3" s="8"/>
      <c r="K3" s="9"/>
      <c r="L3" s="10"/>
      <c r="M3" s="10"/>
      <c r="N3" s="10"/>
      <c r="O3" s="10"/>
      <c r="P3" s="147" t="str">
        <f>IF(L3="","",MAX(L3:O3)+1)</f>
        <v/>
      </c>
      <c r="Q3" s="148" t="str">
        <f>IF(P3="","",P3+1)</f>
        <v/>
      </c>
      <c r="R3" s="149" t="str">
        <f>IF(Q3="","",Q3+1)</f>
        <v/>
      </c>
      <c r="S3" s="149" t="str">
        <f t="shared" ref="S3:T3" si="0">IF(R3="","",R3+1)</f>
        <v/>
      </c>
      <c r="T3" s="149" t="str">
        <f t="shared" si="0"/>
        <v/>
      </c>
      <c r="U3" s="141"/>
    </row>
    <row r="4" spans="1:22" s="142" customFormat="1" ht="144" customHeight="1" thickBot="1" x14ac:dyDescent="0.25">
      <c r="A4" s="143"/>
      <c r="B4" s="143"/>
      <c r="C4" s="143"/>
      <c r="D4" s="144" t="s">
        <v>297</v>
      </c>
      <c r="E4" s="144"/>
      <c r="F4" s="144"/>
      <c r="G4" s="137" t="s">
        <v>298</v>
      </c>
      <c r="H4" s="138" t="s">
        <v>299</v>
      </c>
      <c r="I4" s="138" t="s">
        <v>300</v>
      </c>
      <c r="J4" s="138" t="s">
        <v>301</v>
      </c>
      <c r="K4" s="145" t="s">
        <v>13</v>
      </c>
      <c r="L4" s="146" t="s">
        <v>14</v>
      </c>
      <c r="M4" s="138" t="s">
        <v>15</v>
      </c>
      <c r="N4" s="136" t="s">
        <v>16</v>
      </c>
      <c r="O4" s="136" t="s">
        <v>17</v>
      </c>
      <c r="P4" s="137" t="s">
        <v>18</v>
      </c>
      <c r="Q4" s="138" t="s">
        <v>19</v>
      </c>
      <c r="R4" s="139" t="s">
        <v>20</v>
      </c>
      <c r="S4" s="140" t="s">
        <v>21</v>
      </c>
      <c r="T4" s="140" t="s">
        <v>22</v>
      </c>
      <c r="U4" s="141"/>
    </row>
    <row r="5" spans="1:22" s="182" customFormat="1" ht="17.25" thickTop="1" thickBot="1" x14ac:dyDescent="0.3">
      <c r="A5" s="174" t="s">
        <v>23</v>
      </c>
      <c r="B5" s="175"/>
      <c r="C5" s="175"/>
      <c r="D5" s="175"/>
      <c r="E5" s="175"/>
      <c r="F5" s="175"/>
      <c r="G5" s="176">
        <f>SUM(G6,G11,G20,G23,G38)</f>
        <v>0</v>
      </c>
      <c r="H5" s="177">
        <f>SUM(H6,H11,H20,H23,H38)</f>
        <v>0</v>
      </c>
      <c r="I5" s="177">
        <f>SUM(I6,I11,I20,I23,I38)</f>
        <v>0</v>
      </c>
      <c r="J5" s="177">
        <f t="shared" ref="J5:T5" si="1">SUM(J6,J11,J20,J23,J38)</f>
        <v>0</v>
      </c>
      <c r="K5" s="178">
        <f t="shared" si="1"/>
        <v>0</v>
      </c>
      <c r="L5" s="179">
        <f t="shared" si="1"/>
        <v>0</v>
      </c>
      <c r="M5" s="180">
        <f>SUM(M6,M11,M20,M23,M38)</f>
        <v>0</v>
      </c>
      <c r="N5" s="180">
        <f t="shared" si="1"/>
        <v>0</v>
      </c>
      <c r="O5" s="181">
        <f t="shared" si="1"/>
        <v>0</v>
      </c>
      <c r="P5" s="176">
        <f t="shared" si="1"/>
        <v>0</v>
      </c>
      <c r="Q5" s="177">
        <f t="shared" si="1"/>
        <v>0</v>
      </c>
      <c r="R5" s="178">
        <f t="shared" si="1"/>
        <v>0</v>
      </c>
      <c r="S5" s="178">
        <f t="shared" si="1"/>
        <v>0</v>
      </c>
      <c r="T5" s="178">
        <f t="shared" si="1"/>
        <v>0</v>
      </c>
      <c r="U5" s="141"/>
      <c r="V5" s="150"/>
    </row>
    <row r="6" spans="1:22" s="134" customFormat="1" ht="16.5" thickTop="1" x14ac:dyDescent="0.25">
      <c r="A6" s="171"/>
      <c r="B6" s="169" t="s">
        <v>24</v>
      </c>
      <c r="C6" s="170"/>
      <c r="D6" s="170"/>
      <c r="E6" s="170"/>
      <c r="F6" s="170"/>
      <c r="G6" s="155">
        <f>SUM(G7:G10)</f>
        <v>0</v>
      </c>
      <c r="H6" s="156">
        <f>SUM(H7:H10)</f>
        <v>0</v>
      </c>
      <c r="I6" s="156">
        <f>SUM(I7:I10)</f>
        <v>0</v>
      </c>
      <c r="J6" s="156">
        <f t="shared" ref="J6:T6" si="2">SUM(J7:J10)</f>
        <v>0</v>
      </c>
      <c r="K6" s="157">
        <f t="shared" si="2"/>
        <v>0</v>
      </c>
      <c r="L6" s="158">
        <f t="shared" si="2"/>
        <v>0</v>
      </c>
      <c r="M6" s="159">
        <f t="shared" si="2"/>
        <v>0</v>
      </c>
      <c r="N6" s="159">
        <f t="shared" si="2"/>
        <v>0</v>
      </c>
      <c r="O6" s="160">
        <f t="shared" si="2"/>
        <v>0</v>
      </c>
      <c r="P6" s="155">
        <f t="shared" si="2"/>
        <v>0</v>
      </c>
      <c r="Q6" s="156">
        <f t="shared" si="2"/>
        <v>0</v>
      </c>
      <c r="R6" s="157">
        <f t="shared" si="2"/>
        <v>0</v>
      </c>
      <c r="S6" s="157">
        <f t="shared" si="2"/>
        <v>0</v>
      </c>
      <c r="T6" s="157">
        <f t="shared" si="2"/>
        <v>0</v>
      </c>
      <c r="U6" s="141"/>
      <c r="V6" s="141"/>
    </row>
    <row r="7" spans="1:22" x14ac:dyDescent="0.2">
      <c r="A7" s="141"/>
      <c r="B7" s="141"/>
      <c r="C7" s="172" t="s">
        <v>25</v>
      </c>
      <c r="D7" s="172"/>
      <c r="E7" s="172"/>
      <c r="F7" s="172"/>
      <c r="G7" s="662"/>
      <c r="H7" s="663"/>
      <c r="I7" s="663"/>
      <c r="J7" s="663"/>
      <c r="K7" s="664"/>
      <c r="L7" s="665"/>
      <c r="M7" s="666"/>
      <c r="N7" s="667"/>
      <c r="O7" s="667"/>
      <c r="P7" s="11"/>
      <c r="Q7" s="12"/>
      <c r="R7" s="13"/>
      <c r="S7" s="13"/>
      <c r="T7" s="13"/>
      <c r="U7" s="141"/>
      <c r="V7" s="141"/>
    </row>
    <row r="8" spans="1:22" x14ac:dyDescent="0.2">
      <c r="A8" s="141"/>
      <c r="B8" s="141"/>
      <c r="C8" s="172" t="s">
        <v>26</v>
      </c>
      <c r="D8" s="172"/>
      <c r="E8" s="172"/>
      <c r="F8" s="172"/>
      <c r="G8" s="662"/>
      <c r="H8" s="663"/>
      <c r="I8" s="663"/>
      <c r="J8" s="663"/>
      <c r="K8" s="664"/>
      <c r="L8" s="665"/>
      <c r="M8" s="666"/>
      <c r="N8" s="667"/>
      <c r="O8" s="667"/>
      <c r="P8" s="11"/>
      <c r="Q8" s="12"/>
      <c r="R8" s="13"/>
      <c r="S8" s="13"/>
      <c r="T8" s="13"/>
      <c r="U8" s="141"/>
      <c r="V8" s="141"/>
    </row>
    <row r="9" spans="1:22" x14ac:dyDescent="0.2">
      <c r="A9" s="141"/>
      <c r="B9" s="141"/>
      <c r="C9" s="172" t="s">
        <v>27</v>
      </c>
      <c r="D9" s="172"/>
      <c r="E9" s="172"/>
      <c r="F9" s="172"/>
      <c r="G9" s="662"/>
      <c r="H9" s="663"/>
      <c r="I9" s="663"/>
      <c r="J9" s="663"/>
      <c r="K9" s="664"/>
      <c r="L9" s="665"/>
      <c r="M9" s="666"/>
      <c r="N9" s="667"/>
      <c r="O9" s="667"/>
      <c r="P9" s="11"/>
      <c r="Q9" s="12"/>
      <c r="R9" s="13"/>
      <c r="S9" s="13"/>
      <c r="T9" s="13"/>
      <c r="U9" s="141"/>
      <c r="V9" s="141"/>
    </row>
    <row r="10" spans="1:22" x14ac:dyDescent="0.2">
      <c r="A10" s="141"/>
      <c r="B10" s="141"/>
      <c r="C10" s="172" t="s">
        <v>28</v>
      </c>
      <c r="D10" s="172"/>
      <c r="E10" s="172"/>
      <c r="F10" s="172"/>
      <c r="G10" s="662"/>
      <c r="H10" s="663"/>
      <c r="I10" s="663"/>
      <c r="J10" s="663"/>
      <c r="K10" s="664"/>
      <c r="L10" s="665"/>
      <c r="M10" s="666"/>
      <c r="N10" s="667"/>
      <c r="O10" s="667"/>
      <c r="P10" s="11"/>
      <c r="Q10" s="12"/>
      <c r="R10" s="13"/>
      <c r="S10" s="13"/>
      <c r="T10" s="13"/>
      <c r="U10" s="141"/>
      <c r="V10" s="141"/>
    </row>
    <row r="11" spans="1:22" s="135" customFormat="1" ht="15.75" x14ac:dyDescent="0.25">
      <c r="A11" s="150"/>
      <c r="B11" s="153" t="s">
        <v>29</v>
      </c>
      <c r="C11" s="154"/>
      <c r="D11" s="154"/>
      <c r="E11" s="154"/>
      <c r="F11" s="154"/>
      <c r="G11" s="155">
        <f>SUM(G12,G18:G19)</f>
        <v>0</v>
      </c>
      <c r="H11" s="156">
        <f>SUM(H12,H18:H19)</f>
        <v>0</v>
      </c>
      <c r="I11" s="156">
        <f>SUM(I12,I18:I19)</f>
        <v>0</v>
      </c>
      <c r="J11" s="156">
        <f t="shared" ref="J11:T11" si="3">SUM(J12,J18:J19)</f>
        <v>0</v>
      </c>
      <c r="K11" s="157">
        <f t="shared" si="3"/>
        <v>0</v>
      </c>
      <c r="L11" s="158">
        <f t="shared" si="3"/>
        <v>0</v>
      </c>
      <c r="M11" s="159">
        <f t="shared" si="3"/>
        <v>0</v>
      </c>
      <c r="N11" s="159">
        <f t="shared" si="3"/>
        <v>0</v>
      </c>
      <c r="O11" s="160">
        <f t="shared" si="3"/>
        <v>0</v>
      </c>
      <c r="P11" s="155">
        <f t="shared" si="3"/>
        <v>0</v>
      </c>
      <c r="Q11" s="156">
        <f t="shared" si="3"/>
        <v>0</v>
      </c>
      <c r="R11" s="157">
        <f t="shared" si="3"/>
        <v>0</v>
      </c>
      <c r="S11" s="157">
        <f t="shared" si="3"/>
        <v>0</v>
      </c>
      <c r="T11" s="157">
        <f t="shared" si="3"/>
        <v>0</v>
      </c>
      <c r="U11" s="141"/>
      <c r="V11" s="150"/>
    </row>
    <row r="12" spans="1:22" s="134" customFormat="1" x14ac:dyDescent="0.2">
      <c r="A12" s="141"/>
      <c r="C12" s="161" t="s">
        <v>30</v>
      </c>
      <c r="D12" s="161"/>
      <c r="E12" s="161"/>
      <c r="F12" s="161"/>
      <c r="G12" s="162">
        <f>SUM(G13:G17)</f>
        <v>0</v>
      </c>
      <c r="H12" s="163">
        <f>SUM(H13:H17)</f>
        <v>0</v>
      </c>
      <c r="I12" s="163">
        <f>SUM(I13:I17)</f>
        <v>0</v>
      </c>
      <c r="J12" s="163">
        <f t="shared" ref="J12:T12" si="4">SUM(J13:J17)</f>
        <v>0</v>
      </c>
      <c r="K12" s="164">
        <f t="shared" si="4"/>
        <v>0</v>
      </c>
      <c r="L12" s="165">
        <f t="shared" si="4"/>
        <v>0</v>
      </c>
      <c r="M12" s="166">
        <f t="shared" si="4"/>
        <v>0</v>
      </c>
      <c r="N12" s="166">
        <f t="shared" si="4"/>
        <v>0</v>
      </c>
      <c r="O12" s="167">
        <f t="shared" si="4"/>
        <v>0</v>
      </c>
      <c r="P12" s="162">
        <f t="shared" si="4"/>
        <v>0</v>
      </c>
      <c r="Q12" s="163">
        <f t="shared" si="4"/>
        <v>0</v>
      </c>
      <c r="R12" s="164">
        <f t="shared" si="4"/>
        <v>0</v>
      </c>
      <c r="S12" s="164">
        <f t="shared" si="4"/>
        <v>0</v>
      </c>
      <c r="T12" s="164">
        <f t="shared" si="4"/>
        <v>0</v>
      </c>
      <c r="U12" s="141"/>
      <c r="V12" s="141"/>
    </row>
    <row r="13" spans="1:22" x14ac:dyDescent="0.2">
      <c r="A13" s="141"/>
      <c r="B13" s="141"/>
      <c r="C13" s="141"/>
      <c r="D13" s="172" t="s">
        <v>31</v>
      </c>
      <c r="E13" s="172"/>
      <c r="F13" s="172"/>
      <c r="G13" s="662"/>
      <c r="H13" s="663"/>
      <c r="I13" s="663"/>
      <c r="J13" s="663"/>
      <c r="K13" s="664"/>
      <c r="L13" s="665"/>
      <c r="M13" s="666"/>
      <c r="N13" s="667"/>
      <c r="O13" s="667"/>
      <c r="P13" s="11"/>
      <c r="Q13" s="12"/>
      <c r="R13" s="13"/>
      <c r="S13" s="13"/>
      <c r="T13" s="13"/>
      <c r="U13" s="141"/>
      <c r="V13" s="141"/>
    </row>
    <row r="14" spans="1:22" x14ac:dyDescent="0.2">
      <c r="A14" s="141"/>
      <c r="B14" s="141"/>
      <c r="C14" s="141"/>
      <c r="D14" s="172" t="s">
        <v>32</v>
      </c>
      <c r="E14" s="172"/>
      <c r="F14" s="172"/>
      <c r="G14" s="662"/>
      <c r="H14" s="663"/>
      <c r="I14" s="663"/>
      <c r="J14" s="663"/>
      <c r="K14" s="664"/>
      <c r="L14" s="665"/>
      <c r="M14" s="666"/>
      <c r="N14" s="667"/>
      <c r="O14" s="667"/>
      <c r="P14" s="11"/>
      <c r="Q14" s="12"/>
      <c r="R14" s="13"/>
      <c r="S14" s="13"/>
      <c r="T14" s="13"/>
      <c r="U14" s="141"/>
      <c r="V14" s="141"/>
    </row>
    <row r="15" spans="1:22" x14ac:dyDescent="0.2">
      <c r="A15" s="141"/>
      <c r="B15" s="141"/>
      <c r="C15" s="141"/>
      <c r="D15" s="172" t="s">
        <v>33</v>
      </c>
      <c r="E15" s="172"/>
      <c r="F15" s="172"/>
      <c r="G15" s="662"/>
      <c r="H15" s="663"/>
      <c r="I15" s="663"/>
      <c r="J15" s="663"/>
      <c r="K15" s="664"/>
      <c r="L15" s="665"/>
      <c r="M15" s="666"/>
      <c r="N15" s="667"/>
      <c r="O15" s="667"/>
      <c r="P15" s="11"/>
      <c r="Q15" s="12"/>
      <c r="R15" s="13"/>
      <c r="S15" s="13"/>
      <c r="T15" s="13"/>
      <c r="U15" s="141"/>
      <c r="V15" s="141"/>
    </row>
    <row r="16" spans="1:22" x14ac:dyDescent="0.2">
      <c r="A16" s="141"/>
      <c r="B16" s="141"/>
      <c r="C16" s="141"/>
      <c r="D16" s="172" t="s">
        <v>34</v>
      </c>
      <c r="E16" s="172"/>
      <c r="F16" s="172"/>
      <c r="G16" s="662"/>
      <c r="H16" s="663"/>
      <c r="I16" s="663"/>
      <c r="J16" s="663"/>
      <c r="K16" s="664"/>
      <c r="L16" s="665"/>
      <c r="M16" s="666"/>
      <c r="N16" s="667"/>
      <c r="O16" s="667"/>
      <c r="P16" s="11"/>
      <c r="Q16" s="12"/>
      <c r="R16" s="13"/>
      <c r="S16" s="13"/>
      <c r="T16" s="13"/>
      <c r="U16" s="141"/>
      <c r="V16" s="141"/>
    </row>
    <row r="17" spans="1:22" x14ac:dyDescent="0.2">
      <c r="A17" s="141"/>
      <c r="B17" s="141"/>
      <c r="C17" s="141"/>
      <c r="D17" s="172" t="s">
        <v>35</v>
      </c>
      <c r="E17" s="172"/>
      <c r="F17" s="172"/>
      <c r="G17" s="662"/>
      <c r="H17" s="663"/>
      <c r="I17" s="663"/>
      <c r="J17" s="663"/>
      <c r="K17" s="664"/>
      <c r="L17" s="665"/>
      <c r="M17" s="666"/>
      <c r="N17" s="667"/>
      <c r="O17" s="667"/>
      <c r="P17" s="11"/>
      <c r="Q17" s="12"/>
      <c r="R17" s="13"/>
      <c r="S17" s="13"/>
      <c r="T17" s="13"/>
      <c r="U17" s="141"/>
      <c r="V17" s="141"/>
    </row>
    <row r="18" spans="1:22" x14ac:dyDescent="0.2">
      <c r="A18" s="141"/>
      <c r="B18" s="141"/>
      <c r="C18" s="161" t="s">
        <v>36</v>
      </c>
      <c r="D18" s="161"/>
      <c r="E18" s="161"/>
      <c r="F18" s="161"/>
      <c r="G18" s="662"/>
      <c r="H18" s="663"/>
      <c r="I18" s="663"/>
      <c r="J18" s="663"/>
      <c r="K18" s="664"/>
      <c r="L18" s="665"/>
      <c r="M18" s="666"/>
      <c r="N18" s="667"/>
      <c r="O18" s="667"/>
      <c r="P18" s="11"/>
      <c r="Q18" s="12"/>
      <c r="R18" s="13"/>
      <c r="S18" s="13"/>
      <c r="T18" s="13"/>
      <c r="U18" s="141"/>
      <c r="V18" s="141"/>
    </row>
    <row r="19" spans="1:22" x14ac:dyDescent="0.2">
      <c r="A19" s="141"/>
      <c r="B19" s="141"/>
      <c r="C19" s="161" t="s">
        <v>37</v>
      </c>
      <c r="D19" s="161"/>
      <c r="E19" s="161"/>
      <c r="F19" s="161"/>
      <c r="G19" s="662"/>
      <c r="H19" s="663"/>
      <c r="I19" s="663"/>
      <c r="J19" s="663"/>
      <c r="K19" s="664"/>
      <c r="L19" s="665"/>
      <c r="M19" s="666"/>
      <c r="N19" s="667"/>
      <c r="O19" s="667"/>
      <c r="P19" s="11"/>
      <c r="Q19" s="12"/>
      <c r="R19" s="13"/>
      <c r="S19" s="13"/>
      <c r="T19" s="13"/>
      <c r="U19" s="141"/>
      <c r="V19" s="141"/>
    </row>
    <row r="20" spans="1:22" s="6" customFormat="1" ht="15.75" x14ac:dyDescent="0.25">
      <c r="A20" s="150"/>
      <c r="B20" s="183" t="s">
        <v>38</v>
      </c>
      <c r="C20" s="184"/>
      <c r="D20" s="184"/>
      <c r="E20" s="184"/>
      <c r="F20" s="184"/>
      <c r="G20" s="187">
        <f>SUM(G21:G22)</f>
        <v>0</v>
      </c>
      <c r="H20" s="188">
        <f>SUM(H21:H22)</f>
        <v>0</v>
      </c>
      <c r="I20" s="188">
        <f>SUM(I21:I22)</f>
        <v>0</v>
      </c>
      <c r="J20" s="188">
        <f t="shared" ref="J20:T20" si="5">SUM(J21:J22)</f>
        <v>0</v>
      </c>
      <c r="K20" s="189">
        <f t="shared" si="5"/>
        <v>0</v>
      </c>
      <c r="L20" s="190">
        <f t="shared" si="5"/>
        <v>0</v>
      </c>
      <c r="M20" s="191">
        <f t="shared" si="5"/>
        <v>0</v>
      </c>
      <c r="N20" s="191">
        <f t="shared" si="5"/>
        <v>0</v>
      </c>
      <c r="O20" s="192">
        <f t="shared" si="5"/>
        <v>0</v>
      </c>
      <c r="P20" s="187">
        <f t="shared" si="5"/>
        <v>0</v>
      </c>
      <c r="Q20" s="188">
        <f t="shared" si="5"/>
        <v>0</v>
      </c>
      <c r="R20" s="189">
        <f t="shared" si="5"/>
        <v>0</v>
      </c>
      <c r="S20" s="189">
        <f t="shared" si="5"/>
        <v>0</v>
      </c>
      <c r="T20" s="189">
        <f t="shared" si="5"/>
        <v>0</v>
      </c>
      <c r="U20" s="141"/>
      <c r="V20" s="150"/>
    </row>
    <row r="21" spans="1:22" x14ac:dyDescent="0.2">
      <c r="A21" s="141"/>
      <c r="B21" s="141"/>
      <c r="C21" s="185" t="s">
        <v>39</v>
      </c>
      <c r="D21" s="185"/>
      <c r="E21" s="185"/>
      <c r="F21" s="185"/>
      <c r="G21" s="668"/>
      <c r="H21" s="669"/>
      <c r="I21" s="669"/>
      <c r="J21" s="669"/>
      <c r="K21" s="670"/>
      <c r="L21" s="671"/>
      <c r="M21" s="672"/>
      <c r="N21" s="673"/>
      <c r="O21" s="673"/>
      <c r="P21" s="14"/>
      <c r="Q21" s="15"/>
      <c r="R21" s="16"/>
      <c r="S21" s="16"/>
      <c r="T21" s="16"/>
      <c r="U21" s="141"/>
      <c r="V21" s="141"/>
    </row>
    <row r="22" spans="1:22" x14ac:dyDescent="0.2">
      <c r="A22" s="141"/>
      <c r="B22" s="141"/>
      <c r="C22" s="186" t="s">
        <v>40</v>
      </c>
      <c r="D22" s="186"/>
      <c r="E22" s="186"/>
      <c r="F22" s="186"/>
      <c r="G22" s="662"/>
      <c r="H22" s="663"/>
      <c r="I22" s="663"/>
      <c r="J22" s="663"/>
      <c r="K22" s="664"/>
      <c r="L22" s="665"/>
      <c r="M22" s="666"/>
      <c r="N22" s="667"/>
      <c r="O22" s="667"/>
      <c r="P22" s="11"/>
      <c r="Q22" s="12"/>
      <c r="R22" s="13"/>
      <c r="S22" s="13"/>
      <c r="T22" s="13"/>
      <c r="U22" s="141"/>
      <c r="V22" s="141"/>
    </row>
    <row r="23" spans="1:22" ht="15.75" x14ac:dyDescent="0.25">
      <c r="A23" s="141"/>
      <c r="B23" s="183" t="s">
        <v>41</v>
      </c>
      <c r="C23" s="186"/>
      <c r="D23" s="186"/>
      <c r="E23" s="186"/>
      <c r="F23" s="186"/>
      <c r="G23" s="187">
        <f>SUM(G24:G26,G37)</f>
        <v>0</v>
      </c>
      <c r="H23" s="188">
        <f>SUM(H24:H26,H37)</f>
        <v>0</v>
      </c>
      <c r="I23" s="188">
        <f>SUM(I24:I26,I37)</f>
        <v>0</v>
      </c>
      <c r="J23" s="188">
        <f t="shared" ref="J23:T23" si="6">SUM(J24:J26,J37)</f>
        <v>0</v>
      </c>
      <c r="K23" s="189">
        <f t="shared" si="6"/>
        <v>0</v>
      </c>
      <c r="L23" s="190">
        <f t="shared" si="6"/>
        <v>0</v>
      </c>
      <c r="M23" s="191">
        <f t="shared" si="6"/>
        <v>0</v>
      </c>
      <c r="N23" s="191">
        <f t="shared" si="6"/>
        <v>0</v>
      </c>
      <c r="O23" s="192">
        <f t="shared" si="6"/>
        <v>0</v>
      </c>
      <c r="P23" s="187">
        <f t="shared" si="6"/>
        <v>0</v>
      </c>
      <c r="Q23" s="188">
        <f t="shared" si="6"/>
        <v>0</v>
      </c>
      <c r="R23" s="189">
        <f t="shared" si="6"/>
        <v>0</v>
      </c>
      <c r="S23" s="189">
        <f t="shared" si="6"/>
        <v>0</v>
      </c>
      <c r="T23" s="189">
        <f t="shared" si="6"/>
        <v>0</v>
      </c>
      <c r="U23" s="141"/>
      <c r="V23" s="141"/>
    </row>
    <row r="24" spans="1:22" x14ac:dyDescent="0.2">
      <c r="A24" s="141"/>
      <c r="B24" s="141"/>
      <c r="C24" s="185" t="s">
        <v>42</v>
      </c>
      <c r="D24" s="185"/>
      <c r="E24" s="185"/>
      <c r="F24" s="185"/>
      <c r="G24" s="668"/>
      <c r="H24" s="669"/>
      <c r="I24" s="669"/>
      <c r="J24" s="669"/>
      <c r="K24" s="670"/>
      <c r="L24" s="671"/>
      <c r="M24" s="672"/>
      <c r="N24" s="673"/>
      <c r="O24" s="673"/>
      <c r="P24" s="14"/>
      <c r="Q24" s="15"/>
      <c r="R24" s="16"/>
      <c r="S24" s="16"/>
      <c r="T24" s="16"/>
      <c r="U24" s="141"/>
      <c r="V24" s="141"/>
    </row>
    <row r="25" spans="1:22" x14ac:dyDescent="0.2">
      <c r="A25" s="141"/>
      <c r="B25" s="141"/>
      <c r="C25" s="185" t="s">
        <v>43</v>
      </c>
      <c r="D25" s="185"/>
      <c r="E25" s="185"/>
      <c r="F25" s="185"/>
      <c r="G25" s="668"/>
      <c r="H25" s="669"/>
      <c r="I25" s="669"/>
      <c r="J25" s="669"/>
      <c r="K25" s="670"/>
      <c r="L25" s="671"/>
      <c r="M25" s="672"/>
      <c r="N25" s="673"/>
      <c r="O25" s="673"/>
      <c r="P25" s="14"/>
      <c r="Q25" s="15"/>
      <c r="R25" s="16"/>
      <c r="S25" s="16"/>
      <c r="T25" s="16"/>
      <c r="U25" s="141"/>
      <c r="V25" s="141"/>
    </row>
    <row r="26" spans="1:22" x14ac:dyDescent="0.2">
      <c r="A26" s="141"/>
      <c r="B26" s="141"/>
      <c r="C26" s="185" t="s">
        <v>44</v>
      </c>
      <c r="D26" s="185"/>
      <c r="E26" s="185"/>
      <c r="F26" s="185"/>
      <c r="G26" s="193">
        <f>SUM(G27,G32)</f>
        <v>0</v>
      </c>
      <c r="H26" s="194">
        <f>SUM(H27,H32)</f>
        <v>0</v>
      </c>
      <c r="I26" s="194">
        <f>SUM(I27,I32)</f>
        <v>0</v>
      </c>
      <c r="J26" s="194">
        <f t="shared" ref="J26:T26" si="7">SUM(J27,J32)</f>
        <v>0</v>
      </c>
      <c r="K26" s="195">
        <f t="shared" si="7"/>
        <v>0</v>
      </c>
      <c r="L26" s="196">
        <f t="shared" si="7"/>
        <v>0</v>
      </c>
      <c r="M26" s="197">
        <f t="shared" si="7"/>
        <v>0</v>
      </c>
      <c r="N26" s="197">
        <f t="shared" si="7"/>
        <v>0</v>
      </c>
      <c r="O26" s="198">
        <f t="shared" si="7"/>
        <v>0</v>
      </c>
      <c r="P26" s="193">
        <f t="shared" si="7"/>
        <v>0</v>
      </c>
      <c r="Q26" s="194">
        <f t="shared" si="7"/>
        <v>0</v>
      </c>
      <c r="R26" s="195">
        <f t="shared" si="7"/>
        <v>0</v>
      </c>
      <c r="S26" s="195">
        <f t="shared" si="7"/>
        <v>0</v>
      </c>
      <c r="T26" s="195">
        <f t="shared" si="7"/>
        <v>0</v>
      </c>
      <c r="U26" s="141"/>
      <c r="V26" s="141"/>
    </row>
    <row r="27" spans="1:22" x14ac:dyDescent="0.2">
      <c r="A27" s="141"/>
      <c r="B27" s="141"/>
      <c r="C27" s="141"/>
      <c r="D27" s="186" t="s">
        <v>45</v>
      </c>
      <c r="E27" s="186"/>
      <c r="F27" s="186"/>
      <c r="G27" s="199">
        <f>SUM(G28:G31)</f>
        <v>0</v>
      </c>
      <c r="H27" s="200">
        <f>SUM(H28:H31)</f>
        <v>0</v>
      </c>
      <c r="I27" s="200">
        <f>SUM(I28:I31)</f>
        <v>0</v>
      </c>
      <c r="J27" s="200">
        <f t="shared" ref="J27:T27" si="8">SUM(J28:J31)</f>
        <v>0</v>
      </c>
      <c r="K27" s="201">
        <f t="shared" si="8"/>
        <v>0</v>
      </c>
      <c r="L27" s="202">
        <f t="shared" si="8"/>
        <v>0</v>
      </c>
      <c r="M27" s="203">
        <f t="shared" si="8"/>
        <v>0</v>
      </c>
      <c r="N27" s="203">
        <f t="shared" si="8"/>
        <v>0</v>
      </c>
      <c r="O27" s="204">
        <f t="shared" si="8"/>
        <v>0</v>
      </c>
      <c r="P27" s="199">
        <f t="shared" si="8"/>
        <v>0</v>
      </c>
      <c r="Q27" s="200">
        <f t="shared" si="8"/>
        <v>0</v>
      </c>
      <c r="R27" s="201">
        <f t="shared" si="8"/>
        <v>0</v>
      </c>
      <c r="S27" s="201">
        <f t="shared" si="8"/>
        <v>0</v>
      </c>
      <c r="T27" s="201">
        <f t="shared" si="8"/>
        <v>0</v>
      </c>
      <c r="U27" s="141"/>
      <c r="V27" s="141"/>
    </row>
    <row r="28" spans="1:22" x14ac:dyDescent="0.2">
      <c r="A28" s="141"/>
      <c r="B28" s="141"/>
      <c r="C28" s="141"/>
      <c r="D28" s="172" t="s">
        <v>46</v>
      </c>
      <c r="E28" s="172"/>
      <c r="F28" s="172"/>
      <c r="G28" s="662"/>
      <c r="H28" s="663"/>
      <c r="I28" s="663"/>
      <c r="J28" s="663"/>
      <c r="K28" s="664"/>
      <c r="L28" s="665"/>
      <c r="M28" s="666"/>
      <c r="N28" s="667"/>
      <c r="O28" s="667"/>
      <c r="P28" s="11"/>
      <c r="Q28" s="12"/>
      <c r="R28" s="13"/>
      <c r="S28" s="13"/>
      <c r="T28" s="13"/>
      <c r="U28" s="141"/>
      <c r="V28" s="141"/>
    </row>
    <row r="29" spans="1:22" x14ac:dyDescent="0.2">
      <c r="A29" s="141"/>
      <c r="B29" s="141"/>
      <c r="C29" s="141"/>
      <c r="D29" s="172" t="s">
        <v>47</v>
      </c>
      <c r="E29" s="172"/>
      <c r="F29" s="172"/>
      <c r="G29" s="662"/>
      <c r="H29" s="663"/>
      <c r="I29" s="663"/>
      <c r="J29" s="663"/>
      <c r="K29" s="664"/>
      <c r="L29" s="665"/>
      <c r="M29" s="666"/>
      <c r="N29" s="667"/>
      <c r="O29" s="667"/>
      <c r="P29" s="11"/>
      <c r="Q29" s="12"/>
      <c r="R29" s="13"/>
      <c r="S29" s="13"/>
      <c r="T29" s="13"/>
      <c r="U29" s="141"/>
      <c r="V29" s="141"/>
    </row>
    <row r="30" spans="1:22" x14ac:dyDescent="0.2">
      <c r="A30" s="141"/>
      <c r="B30" s="141"/>
      <c r="C30" s="141"/>
      <c r="D30" s="172" t="s">
        <v>48</v>
      </c>
      <c r="E30" s="172"/>
      <c r="F30" s="172"/>
      <c r="G30" s="662"/>
      <c r="H30" s="663"/>
      <c r="I30" s="663"/>
      <c r="J30" s="663"/>
      <c r="K30" s="664"/>
      <c r="L30" s="665"/>
      <c r="M30" s="666"/>
      <c r="N30" s="667"/>
      <c r="O30" s="667"/>
      <c r="P30" s="11"/>
      <c r="Q30" s="12"/>
      <c r="R30" s="13"/>
      <c r="S30" s="13"/>
      <c r="T30" s="13"/>
      <c r="U30" s="141"/>
      <c r="V30" s="141"/>
    </row>
    <row r="31" spans="1:22" x14ac:dyDescent="0.2">
      <c r="A31" s="141"/>
      <c r="B31" s="141"/>
      <c r="C31" s="141"/>
      <c r="D31" s="172" t="s">
        <v>49</v>
      </c>
      <c r="E31" s="172"/>
      <c r="F31" s="172"/>
      <c r="G31" s="662"/>
      <c r="H31" s="663"/>
      <c r="I31" s="663"/>
      <c r="J31" s="663"/>
      <c r="K31" s="664"/>
      <c r="L31" s="665"/>
      <c r="M31" s="666"/>
      <c r="N31" s="667"/>
      <c r="O31" s="667"/>
      <c r="P31" s="11"/>
      <c r="Q31" s="12"/>
      <c r="R31" s="13"/>
      <c r="S31" s="13"/>
      <c r="T31" s="13"/>
      <c r="U31" s="141"/>
      <c r="V31" s="141"/>
    </row>
    <row r="32" spans="1:22" x14ac:dyDescent="0.2">
      <c r="A32" s="141"/>
      <c r="B32" s="141"/>
      <c r="C32" s="141"/>
      <c r="D32" s="186" t="s">
        <v>50</v>
      </c>
      <c r="E32" s="186"/>
      <c r="F32" s="186"/>
      <c r="G32" s="199">
        <f>SUM(G33:G36)</f>
        <v>0</v>
      </c>
      <c r="H32" s="200">
        <f>SUM(H33:H36)</f>
        <v>0</v>
      </c>
      <c r="I32" s="200">
        <f>SUM(I33:I36)</f>
        <v>0</v>
      </c>
      <c r="J32" s="200">
        <f t="shared" ref="J32:T32" si="9">SUM(J33:J36)</f>
        <v>0</v>
      </c>
      <c r="K32" s="201">
        <f t="shared" si="9"/>
        <v>0</v>
      </c>
      <c r="L32" s="202">
        <f t="shared" si="9"/>
        <v>0</v>
      </c>
      <c r="M32" s="203">
        <f t="shared" si="9"/>
        <v>0</v>
      </c>
      <c r="N32" s="203">
        <f t="shared" si="9"/>
        <v>0</v>
      </c>
      <c r="O32" s="204">
        <f t="shared" si="9"/>
        <v>0</v>
      </c>
      <c r="P32" s="199">
        <f t="shared" si="9"/>
        <v>0</v>
      </c>
      <c r="Q32" s="200">
        <f t="shared" si="9"/>
        <v>0</v>
      </c>
      <c r="R32" s="201">
        <f t="shared" si="9"/>
        <v>0</v>
      </c>
      <c r="S32" s="201">
        <f t="shared" si="9"/>
        <v>0</v>
      </c>
      <c r="T32" s="201">
        <f t="shared" si="9"/>
        <v>0</v>
      </c>
      <c r="U32" s="141"/>
      <c r="V32" s="141"/>
    </row>
    <row r="33" spans="1:22" x14ac:dyDescent="0.2">
      <c r="A33" s="141"/>
      <c r="B33" s="141"/>
      <c r="C33" s="141"/>
      <c r="D33" s="172" t="s">
        <v>46</v>
      </c>
      <c r="E33" s="172"/>
      <c r="F33" s="172"/>
      <c r="G33" s="662"/>
      <c r="H33" s="663"/>
      <c r="I33" s="663"/>
      <c r="J33" s="663"/>
      <c r="K33" s="664"/>
      <c r="L33" s="665"/>
      <c r="M33" s="666"/>
      <c r="N33" s="667"/>
      <c r="O33" s="667"/>
      <c r="P33" s="11"/>
      <c r="Q33" s="12"/>
      <c r="R33" s="13"/>
      <c r="S33" s="13"/>
      <c r="T33" s="13"/>
      <c r="U33" s="141"/>
      <c r="V33" s="141"/>
    </row>
    <row r="34" spans="1:22" x14ac:dyDescent="0.2">
      <c r="A34" s="141"/>
      <c r="B34" s="141"/>
      <c r="C34" s="141"/>
      <c r="D34" s="172" t="s">
        <v>47</v>
      </c>
      <c r="E34" s="172"/>
      <c r="F34" s="172"/>
      <c r="G34" s="662"/>
      <c r="H34" s="663"/>
      <c r="I34" s="663"/>
      <c r="J34" s="663"/>
      <c r="K34" s="664"/>
      <c r="L34" s="665"/>
      <c r="M34" s="666"/>
      <c r="N34" s="667"/>
      <c r="O34" s="667"/>
      <c r="P34" s="11"/>
      <c r="Q34" s="12"/>
      <c r="R34" s="13"/>
      <c r="S34" s="13"/>
      <c r="T34" s="13"/>
      <c r="U34" s="141"/>
      <c r="V34" s="141"/>
    </row>
    <row r="35" spans="1:22" x14ac:dyDescent="0.2">
      <c r="A35" s="141"/>
      <c r="B35" s="141"/>
      <c r="C35" s="141"/>
      <c r="D35" s="172" t="s">
        <v>48</v>
      </c>
      <c r="E35" s="172"/>
      <c r="F35" s="172"/>
      <c r="G35" s="662"/>
      <c r="H35" s="663"/>
      <c r="I35" s="663"/>
      <c r="J35" s="663"/>
      <c r="K35" s="664"/>
      <c r="L35" s="665"/>
      <c r="M35" s="666"/>
      <c r="N35" s="667"/>
      <c r="O35" s="667"/>
      <c r="P35" s="11"/>
      <c r="Q35" s="12"/>
      <c r="R35" s="13"/>
      <c r="S35" s="13"/>
      <c r="T35" s="13"/>
      <c r="U35" s="141"/>
      <c r="V35" s="141"/>
    </row>
    <row r="36" spans="1:22" x14ac:dyDescent="0.2">
      <c r="A36" s="141"/>
      <c r="B36" s="141"/>
      <c r="C36" s="141"/>
      <c r="D36" s="172" t="s">
        <v>49</v>
      </c>
      <c r="E36" s="172"/>
      <c r="F36" s="172"/>
      <c r="G36" s="662"/>
      <c r="H36" s="663"/>
      <c r="I36" s="663"/>
      <c r="J36" s="663"/>
      <c r="K36" s="664"/>
      <c r="L36" s="665"/>
      <c r="M36" s="666"/>
      <c r="N36" s="667"/>
      <c r="O36" s="667"/>
      <c r="P36" s="11"/>
      <c r="Q36" s="12"/>
      <c r="R36" s="13"/>
      <c r="S36" s="13"/>
      <c r="T36" s="13"/>
      <c r="U36" s="141"/>
      <c r="V36" s="141"/>
    </row>
    <row r="37" spans="1:22" x14ac:dyDescent="0.2">
      <c r="A37" s="141"/>
      <c r="B37" s="141"/>
      <c r="C37" s="185" t="s">
        <v>51</v>
      </c>
      <c r="D37" s="185"/>
      <c r="E37" s="185"/>
      <c r="F37" s="185"/>
      <c r="G37" s="668"/>
      <c r="H37" s="669"/>
      <c r="I37" s="669"/>
      <c r="J37" s="669"/>
      <c r="K37" s="670"/>
      <c r="L37" s="671"/>
      <c r="M37" s="672"/>
      <c r="N37" s="673"/>
      <c r="O37" s="673"/>
      <c r="P37" s="14"/>
      <c r="Q37" s="15"/>
      <c r="R37" s="16"/>
      <c r="S37" s="16"/>
      <c r="T37" s="16"/>
      <c r="U37" s="141"/>
      <c r="V37" s="141"/>
    </row>
    <row r="38" spans="1:22" ht="15.75" x14ac:dyDescent="0.25">
      <c r="A38" s="141"/>
      <c r="B38" s="183" t="s">
        <v>52</v>
      </c>
      <c r="C38" s="186"/>
      <c r="D38" s="186"/>
      <c r="E38" s="186"/>
      <c r="F38" s="186"/>
      <c r="G38" s="187">
        <f>SUM(G39:G40)</f>
        <v>0</v>
      </c>
      <c r="H38" s="188">
        <f>SUM(H39:H40)</f>
        <v>0</v>
      </c>
      <c r="I38" s="188">
        <f>SUM(I39:I40)</f>
        <v>0</v>
      </c>
      <c r="J38" s="188">
        <f t="shared" ref="J38:L38" si="10">SUM(J39:J40)</f>
        <v>0</v>
      </c>
      <c r="K38" s="189">
        <f t="shared" si="10"/>
        <v>0</v>
      </c>
      <c r="L38" s="190">
        <f t="shared" si="10"/>
        <v>0</v>
      </c>
      <c r="M38" s="191">
        <f>SUM(M39:M40)</f>
        <v>0</v>
      </c>
      <c r="N38" s="191">
        <f>SUM(N39:N40)</f>
        <v>0</v>
      </c>
      <c r="O38" s="192">
        <f t="shared" ref="O38:T38" si="11">SUM(O39:O40)</f>
        <v>0</v>
      </c>
      <c r="P38" s="187">
        <f t="shared" si="11"/>
        <v>0</v>
      </c>
      <c r="Q38" s="188">
        <f t="shared" si="11"/>
        <v>0</v>
      </c>
      <c r="R38" s="189">
        <f t="shared" si="11"/>
        <v>0</v>
      </c>
      <c r="S38" s="189">
        <f t="shared" si="11"/>
        <v>0</v>
      </c>
      <c r="T38" s="189">
        <f t="shared" si="11"/>
        <v>0</v>
      </c>
      <c r="U38" s="141"/>
      <c r="V38" s="141"/>
    </row>
    <row r="39" spans="1:22" x14ac:dyDescent="0.2">
      <c r="A39" s="141"/>
      <c r="B39" s="141"/>
      <c r="C39" s="185" t="s">
        <v>53</v>
      </c>
      <c r="D39" s="185"/>
      <c r="E39" s="185"/>
      <c r="F39" s="185"/>
      <c r="G39" s="668"/>
      <c r="H39" s="669"/>
      <c r="I39" s="669"/>
      <c r="J39" s="669"/>
      <c r="K39" s="670"/>
      <c r="L39" s="671"/>
      <c r="M39" s="672"/>
      <c r="N39" s="673"/>
      <c r="O39" s="673"/>
      <c r="P39" s="14"/>
      <c r="Q39" s="15"/>
      <c r="R39" s="16"/>
      <c r="S39" s="16"/>
      <c r="T39" s="16"/>
      <c r="U39" s="141"/>
      <c r="V39" s="141"/>
    </row>
    <row r="40" spans="1:22" ht="15.75" thickBot="1" x14ac:dyDescent="0.25">
      <c r="A40" s="141"/>
      <c r="B40" s="141"/>
      <c r="C40" s="205" t="s">
        <v>54</v>
      </c>
      <c r="D40" s="205"/>
      <c r="E40" s="205"/>
      <c r="F40" s="205"/>
      <c r="G40" s="674"/>
      <c r="H40" s="675"/>
      <c r="I40" s="675"/>
      <c r="J40" s="675"/>
      <c r="K40" s="676"/>
      <c r="L40" s="677"/>
      <c r="M40" s="678"/>
      <c r="N40" s="679"/>
      <c r="O40" s="679"/>
      <c r="P40" s="17"/>
      <c r="Q40" s="18"/>
      <c r="R40" s="19"/>
      <c r="S40" s="19"/>
      <c r="T40" s="19"/>
      <c r="U40" s="141"/>
      <c r="V40" s="141"/>
    </row>
    <row r="41" spans="1:22" s="6" customFormat="1" ht="17.25" thickTop="1" thickBot="1" x14ac:dyDescent="0.3">
      <c r="A41" s="174" t="s">
        <v>55</v>
      </c>
      <c r="B41" s="175"/>
      <c r="C41" s="175"/>
      <c r="D41" s="175"/>
      <c r="E41" s="175"/>
      <c r="F41" s="175"/>
      <c r="G41" s="206">
        <f>SUM(G42,G48,G61,G78)</f>
        <v>0</v>
      </c>
      <c r="H41" s="207">
        <f>SUM(H42,H48,H61,H78)</f>
        <v>0</v>
      </c>
      <c r="I41" s="207">
        <f>SUM(I42,I48,I61,I78)</f>
        <v>0</v>
      </c>
      <c r="J41" s="207">
        <f t="shared" ref="J41:T41" si="12">SUM(J42,J48,J61,J78)</f>
        <v>0</v>
      </c>
      <c r="K41" s="208">
        <f t="shared" si="12"/>
        <v>0</v>
      </c>
      <c r="L41" s="209">
        <f t="shared" si="12"/>
        <v>0</v>
      </c>
      <c r="M41" s="210">
        <f t="shared" si="12"/>
        <v>0</v>
      </c>
      <c r="N41" s="210">
        <f t="shared" si="12"/>
        <v>0</v>
      </c>
      <c r="O41" s="211">
        <f t="shared" si="12"/>
        <v>0</v>
      </c>
      <c r="P41" s="206">
        <f t="shared" si="12"/>
        <v>0</v>
      </c>
      <c r="Q41" s="207">
        <f t="shared" si="12"/>
        <v>0</v>
      </c>
      <c r="R41" s="208">
        <f t="shared" si="12"/>
        <v>0</v>
      </c>
      <c r="S41" s="208">
        <f t="shared" si="12"/>
        <v>0</v>
      </c>
      <c r="T41" s="208">
        <f t="shared" si="12"/>
        <v>0</v>
      </c>
      <c r="U41" s="141"/>
      <c r="V41" s="150"/>
    </row>
    <row r="42" spans="1:22" ht="16.5" thickTop="1" x14ac:dyDescent="0.25">
      <c r="A42" s="141"/>
      <c r="B42" s="169" t="s">
        <v>56</v>
      </c>
      <c r="C42" s="170"/>
      <c r="D42" s="170"/>
      <c r="E42" s="170"/>
      <c r="F42" s="170"/>
      <c r="G42" s="187">
        <f>SUM(G43:G47)</f>
        <v>0</v>
      </c>
      <c r="H42" s="188">
        <f>SUM(H43:H47)</f>
        <v>0</v>
      </c>
      <c r="I42" s="188">
        <f>SUM(I43:I47)</f>
        <v>0</v>
      </c>
      <c r="J42" s="188">
        <f t="shared" ref="J42:T42" si="13">SUM(J43:J47)</f>
        <v>0</v>
      </c>
      <c r="K42" s="189">
        <f t="shared" si="13"/>
        <v>0</v>
      </c>
      <c r="L42" s="190">
        <f t="shared" si="13"/>
        <v>0</v>
      </c>
      <c r="M42" s="191">
        <f t="shared" si="13"/>
        <v>0</v>
      </c>
      <c r="N42" s="191">
        <f t="shared" si="13"/>
        <v>0</v>
      </c>
      <c r="O42" s="192">
        <f t="shared" si="13"/>
        <v>0</v>
      </c>
      <c r="P42" s="187">
        <f t="shared" si="13"/>
        <v>0</v>
      </c>
      <c r="Q42" s="188">
        <f t="shared" si="13"/>
        <v>0</v>
      </c>
      <c r="R42" s="189">
        <f t="shared" si="13"/>
        <v>0</v>
      </c>
      <c r="S42" s="189">
        <f t="shared" si="13"/>
        <v>0</v>
      </c>
      <c r="T42" s="189">
        <f t="shared" si="13"/>
        <v>0</v>
      </c>
      <c r="U42" s="141"/>
      <c r="V42" s="141"/>
    </row>
    <row r="43" spans="1:22" x14ac:dyDescent="0.2">
      <c r="A43" s="141"/>
      <c r="B43" s="141"/>
      <c r="C43" s="173" t="s">
        <v>57</v>
      </c>
      <c r="D43" s="173"/>
      <c r="E43" s="173"/>
      <c r="F43" s="173"/>
      <c r="G43" s="668"/>
      <c r="H43" s="669"/>
      <c r="I43" s="669"/>
      <c r="J43" s="669"/>
      <c r="K43" s="670"/>
      <c r="L43" s="671"/>
      <c r="M43" s="672"/>
      <c r="N43" s="673"/>
      <c r="O43" s="673"/>
      <c r="P43" s="14"/>
      <c r="Q43" s="15"/>
      <c r="R43" s="16"/>
      <c r="S43" s="16"/>
      <c r="T43" s="16"/>
      <c r="U43" s="141"/>
      <c r="V43" s="141"/>
    </row>
    <row r="44" spans="1:22" x14ac:dyDescent="0.2">
      <c r="A44" s="141"/>
      <c r="B44" s="141"/>
      <c r="C44" s="172" t="s">
        <v>58</v>
      </c>
      <c r="D44" s="172"/>
      <c r="E44" s="172"/>
      <c r="F44" s="172"/>
      <c r="G44" s="662"/>
      <c r="H44" s="663"/>
      <c r="I44" s="663"/>
      <c r="J44" s="663"/>
      <c r="K44" s="664"/>
      <c r="L44" s="665"/>
      <c r="M44" s="666"/>
      <c r="N44" s="667"/>
      <c r="O44" s="667"/>
      <c r="P44" s="11"/>
      <c r="Q44" s="12"/>
      <c r="R44" s="13"/>
      <c r="S44" s="13"/>
      <c r="T44" s="13"/>
      <c r="U44" s="141"/>
      <c r="V44" s="141"/>
    </row>
    <row r="45" spans="1:22" x14ac:dyDescent="0.2">
      <c r="A45" s="141"/>
      <c r="B45" s="141"/>
      <c r="C45" s="172" t="s">
        <v>59</v>
      </c>
      <c r="D45" s="172"/>
      <c r="E45" s="172"/>
      <c r="F45" s="172"/>
      <c r="G45" s="662"/>
      <c r="H45" s="663"/>
      <c r="I45" s="663"/>
      <c r="J45" s="663"/>
      <c r="K45" s="664"/>
      <c r="L45" s="665"/>
      <c r="M45" s="666"/>
      <c r="N45" s="667"/>
      <c r="O45" s="667"/>
      <c r="P45" s="11"/>
      <c r="Q45" s="12"/>
      <c r="R45" s="13"/>
      <c r="S45" s="13"/>
      <c r="T45" s="13"/>
      <c r="U45" s="141"/>
      <c r="V45" s="141"/>
    </row>
    <row r="46" spans="1:22" x14ac:dyDescent="0.2">
      <c r="A46" s="141"/>
      <c r="B46" s="141"/>
      <c r="C46" s="172" t="s">
        <v>60</v>
      </c>
      <c r="D46" s="172"/>
      <c r="E46" s="172"/>
      <c r="F46" s="172"/>
      <c r="G46" s="662"/>
      <c r="H46" s="663"/>
      <c r="I46" s="663"/>
      <c r="J46" s="663"/>
      <c r="K46" s="664"/>
      <c r="L46" s="665"/>
      <c r="M46" s="666"/>
      <c r="N46" s="667"/>
      <c r="O46" s="667"/>
      <c r="P46" s="11"/>
      <c r="Q46" s="12"/>
      <c r="R46" s="13"/>
      <c r="S46" s="13"/>
      <c r="T46" s="13"/>
      <c r="U46" s="141"/>
      <c r="V46" s="141"/>
    </row>
    <row r="47" spans="1:22" x14ac:dyDescent="0.2">
      <c r="A47" s="141"/>
      <c r="B47" s="141"/>
      <c r="C47" s="172" t="s">
        <v>61</v>
      </c>
      <c r="D47" s="172"/>
      <c r="E47" s="172"/>
      <c r="F47" s="172"/>
      <c r="G47" s="662"/>
      <c r="H47" s="663"/>
      <c r="I47" s="663"/>
      <c r="J47" s="663"/>
      <c r="K47" s="664"/>
      <c r="L47" s="665"/>
      <c r="M47" s="666"/>
      <c r="N47" s="667"/>
      <c r="O47" s="667"/>
      <c r="P47" s="11"/>
      <c r="Q47" s="12"/>
      <c r="R47" s="13"/>
      <c r="S47" s="13"/>
      <c r="T47" s="13"/>
      <c r="U47" s="141"/>
      <c r="V47" s="141"/>
    </row>
    <row r="48" spans="1:22" ht="15.75" x14ac:dyDescent="0.25">
      <c r="A48" s="141"/>
      <c r="B48" s="153" t="s">
        <v>62</v>
      </c>
      <c r="C48" s="245"/>
      <c r="D48" s="245"/>
      <c r="E48" s="245"/>
      <c r="F48" s="245"/>
      <c r="G48" s="246">
        <f>SUM(G49,G54)</f>
        <v>0</v>
      </c>
      <c r="H48" s="247">
        <f>SUM(H49,H54)</f>
        <v>0</v>
      </c>
      <c r="I48" s="247">
        <f>SUM(I49,I54)</f>
        <v>0</v>
      </c>
      <c r="J48" s="247">
        <f t="shared" ref="J48:T48" si="14">SUM(J49,J54)</f>
        <v>0</v>
      </c>
      <c r="K48" s="248">
        <f t="shared" si="14"/>
        <v>0</v>
      </c>
      <c r="L48" s="249">
        <f t="shared" si="14"/>
        <v>0</v>
      </c>
      <c r="M48" s="250">
        <f t="shared" si="14"/>
        <v>0</v>
      </c>
      <c r="N48" s="250">
        <f t="shared" si="14"/>
        <v>0</v>
      </c>
      <c r="O48" s="251">
        <f t="shared" si="14"/>
        <v>0</v>
      </c>
      <c r="P48" s="246">
        <f t="shared" si="14"/>
        <v>0</v>
      </c>
      <c r="Q48" s="247">
        <f t="shared" si="14"/>
        <v>0</v>
      </c>
      <c r="R48" s="248">
        <f t="shared" si="14"/>
        <v>0</v>
      </c>
      <c r="S48" s="248">
        <f t="shared" si="14"/>
        <v>0</v>
      </c>
      <c r="T48" s="248">
        <f t="shared" si="14"/>
        <v>0</v>
      </c>
      <c r="U48" s="141"/>
      <c r="V48" s="141"/>
    </row>
    <row r="49" spans="1:22" x14ac:dyDescent="0.2">
      <c r="A49" s="141"/>
      <c r="B49" s="141"/>
      <c r="C49" s="161" t="s">
        <v>63</v>
      </c>
      <c r="D49" s="161"/>
      <c r="E49" s="161"/>
      <c r="F49" s="161"/>
      <c r="G49" s="162">
        <f>SUM(G50,G53)</f>
        <v>0</v>
      </c>
      <c r="H49" s="163">
        <f>SUM(H50,H53)</f>
        <v>0</v>
      </c>
      <c r="I49" s="163">
        <f>SUM(I50,I53)</f>
        <v>0</v>
      </c>
      <c r="J49" s="163">
        <f t="shared" ref="J49:T49" si="15">SUM(J50,J53)</f>
        <v>0</v>
      </c>
      <c r="K49" s="164">
        <f t="shared" si="15"/>
        <v>0</v>
      </c>
      <c r="L49" s="165">
        <f t="shared" si="15"/>
        <v>0</v>
      </c>
      <c r="M49" s="166">
        <f t="shared" si="15"/>
        <v>0</v>
      </c>
      <c r="N49" s="166">
        <f t="shared" si="15"/>
        <v>0</v>
      </c>
      <c r="O49" s="167">
        <f t="shared" si="15"/>
        <v>0</v>
      </c>
      <c r="P49" s="162">
        <f t="shared" si="15"/>
        <v>0</v>
      </c>
      <c r="Q49" s="163">
        <f t="shared" si="15"/>
        <v>0</v>
      </c>
      <c r="R49" s="164">
        <f t="shared" si="15"/>
        <v>0</v>
      </c>
      <c r="S49" s="164">
        <f t="shared" si="15"/>
        <v>0</v>
      </c>
      <c r="T49" s="164">
        <f t="shared" si="15"/>
        <v>0</v>
      </c>
      <c r="U49" s="141"/>
      <c r="V49" s="141"/>
    </row>
    <row r="50" spans="1:22" x14ac:dyDescent="0.2">
      <c r="A50" s="141"/>
      <c r="B50" s="141"/>
      <c r="C50" s="141"/>
      <c r="D50" s="245" t="s">
        <v>64</v>
      </c>
      <c r="E50" s="245"/>
      <c r="F50" s="245"/>
      <c r="G50" s="246">
        <f>SUM(G51:G52)</f>
        <v>0</v>
      </c>
      <c r="H50" s="247">
        <f>SUM(H51:H52)</f>
        <v>0</v>
      </c>
      <c r="I50" s="247">
        <f>SUM(I51:I52)</f>
        <v>0</v>
      </c>
      <c r="J50" s="247">
        <f t="shared" ref="J50:T50" si="16">SUM(J51:J52)</f>
        <v>0</v>
      </c>
      <c r="K50" s="248">
        <f t="shared" si="16"/>
        <v>0</v>
      </c>
      <c r="L50" s="249">
        <f t="shared" si="16"/>
        <v>0</v>
      </c>
      <c r="M50" s="250">
        <f t="shared" si="16"/>
        <v>0</v>
      </c>
      <c r="N50" s="250">
        <f t="shared" si="16"/>
        <v>0</v>
      </c>
      <c r="O50" s="251">
        <f t="shared" si="16"/>
        <v>0</v>
      </c>
      <c r="P50" s="246">
        <f t="shared" si="16"/>
        <v>0</v>
      </c>
      <c r="Q50" s="247">
        <f t="shared" si="16"/>
        <v>0</v>
      </c>
      <c r="R50" s="248">
        <f t="shared" si="16"/>
        <v>0</v>
      </c>
      <c r="S50" s="248">
        <f t="shared" si="16"/>
        <v>0</v>
      </c>
      <c r="T50" s="248">
        <f t="shared" si="16"/>
        <v>0</v>
      </c>
      <c r="U50" s="141"/>
      <c r="V50" s="141"/>
    </row>
    <row r="51" spans="1:22" x14ac:dyDescent="0.2">
      <c r="A51" s="141"/>
      <c r="B51" s="141"/>
      <c r="C51" s="141"/>
      <c r="D51" s="172" t="s">
        <v>65</v>
      </c>
      <c r="E51" s="172"/>
      <c r="F51" s="172"/>
      <c r="G51" s="662"/>
      <c r="H51" s="663"/>
      <c r="I51" s="663"/>
      <c r="J51" s="663"/>
      <c r="K51" s="664"/>
      <c r="L51" s="665"/>
      <c r="M51" s="666"/>
      <c r="N51" s="667"/>
      <c r="O51" s="667"/>
      <c r="P51" s="11"/>
      <c r="Q51" s="12"/>
      <c r="R51" s="13"/>
      <c r="S51" s="13"/>
      <c r="T51" s="13"/>
      <c r="U51" s="141"/>
      <c r="V51" s="141"/>
    </row>
    <row r="52" spans="1:22" x14ac:dyDescent="0.2">
      <c r="A52" s="141"/>
      <c r="B52" s="141"/>
      <c r="C52" s="141"/>
      <c r="D52" s="172" t="s">
        <v>66</v>
      </c>
      <c r="E52" s="172"/>
      <c r="F52" s="172"/>
      <c r="G52" s="662"/>
      <c r="H52" s="663"/>
      <c r="I52" s="663"/>
      <c r="J52" s="663"/>
      <c r="K52" s="664"/>
      <c r="L52" s="665"/>
      <c r="M52" s="666"/>
      <c r="N52" s="667"/>
      <c r="O52" s="667"/>
      <c r="P52" s="11"/>
      <c r="Q52" s="12"/>
      <c r="R52" s="13"/>
      <c r="S52" s="13"/>
      <c r="T52" s="13"/>
      <c r="U52" s="141"/>
      <c r="V52" s="141"/>
    </row>
    <row r="53" spans="1:22" x14ac:dyDescent="0.2">
      <c r="A53" s="141"/>
      <c r="B53" s="141"/>
      <c r="C53" s="141"/>
      <c r="D53" s="186" t="s">
        <v>67</v>
      </c>
      <c r="E53" s="186"/>
      <c r="F53" s="186"/>
      <c r="G53" s="662"/>
      <c r="H53" s="663"/>
      <c r="I53" s="663"/>
      <c r="J53" s="663"/>
      <c r="K53" s="664"/>
      <c r="L53" s="665"/>
      <c r="M53" s="666"/>
      <c r="N53" s="667"/>
      <c r="O53" s="667"/>
      <c r="P53" s="11"/>
      <c r="Q53" s="12"/>
      <c r="R53" s="13"/>
      <c r="S53" s="13"/>
      <c r="T53" s="13"/>
      <c r="U53" s="141"/>
      <c r="V53" s="141"/>
    </row>
    <row r="54" spans="1:22" x14ac:dyDescent="0.2">
      <c r="A54" s="141"/>
      <c r="B54" s="141"/>
      <c r="C54" s="161" t="s">
        <v>68</v>
      </c>
      <c r="D54" s="245"/>
      <c r="E54" s="245"/>
      <c r="F54" s="245"/>
      <c r="G54" s="246">
        <f>SUM(G55,G58:G60)</f>
        <v>0</v>
      </c>
      <c r="H54" s="247">
        <f>SUM(H55,H58:H60)</f>
        <v>0</v>
      </c>
      <c r="I54" s="247">
        <f>SUM(I55,I58:I60)</f>
        <v>0</v>
      </c>
      <c r="J54" s="247">
        <f t="shared" ref="J54:T54" si="17">SUM(J55,J58:J60)</f>
        <v>0</v>
      </c>
      <c r="K54" s="248">
        <f t="shared" si="17"/>
        <v>0</v>
      </c>
      <c r="L54" s="249">
        <f t="shared" si="17"/>
        <v>0</v>
      </c>
      <c r="M54" s="250">
        <f t="shared" si="17"/>
        <v>0</v>
      </c>
      <c r="N54" s="250">
        <f t="shared" si="17"/>
        <v>0</v>
      </c>
      <c r="O54" s="251">
        <f t="shared" si="17"/>
        <v>0</v>
      </c>
      <c r="P54" s="246">
        <f t="shared" si="17"/>
        <v>0</v>
      </c>
      <c r="Q54" s="247">
        <f t="shared" si="17"/>
        <v>0</v>
      </c>
      <c r="R54" s="248">
        <f t="shared" si="17"/>
        <v>0</v>
      </c>
      <c r="S54" s="248">
        <f t="shared" si="17"/>
        <v>0</v>
      </c>
      <c r="T54" s="248">
        <f t="shared" si="17"/>
        <v>0</v>
      </c>
      <c r="U54" s="141"/>
      <c r="V54" s="141"/>
    </row>
    <row r="55" spans="1:22" x14ac:dyDescent="0.2">
      <c r="A55" s="141"/>
      <c r="B55" s="141"/>
      <c r="C55" s="141"/>
      <c r="D55" s="245" t="s">
        <v>64</v>
      </c>
      <c r="E55" s="245"/>
      <c r="F55" s="245"/>
      <c r="G55" s="246">
        <f>SUM(G56:G57)</f>
        <v>0</v>
      </c>
      <c r="H55" s="247">
        <f>SUM(H56:H57)</f>
        <v>0</v>
      </c>
      <c r="I55" s="247">
        <f>SUM(I56:I57)</f>
        <v>0</v>
      </c>
      <c r="J55" s="247">
        <f t="shared" ref="J55:T55" si="18">SUM(J56:J57)</f>
        <v>0</v>
      </c>
      <c r="K55" s="248">
        <f t="shared" si="18"/>
        <v>0</v>
      </c>
      <c r="L55" s="249">
        <f t="shared" si="18"/>
        <v>0</v>
      </c>
      <c r="M55" s="250">
        <f t="shared" si="18"/>
        <v>0</v>
      </c>
      <c r="N55" s="250">
        <f t="shared" si="18"/>
        <v>0</v>
      </c>
      <c r="O55" s="251">
        <f t="shared" si="18"/>
        <v>0</v>
      </c>
      <c r="P55" s="246">
        <f t="shared" si="18"/>
        <v>0</v>
      </c>
      <c r="Q55" s="247">
        <f t="shared" si="18"/>
        <v>0</v>
      </c>
      <c r="R55" s="248">
        <f t="shared" si="18"/>
        <v>0</v>
      </c>
      <c r="S55" s="248">
        <f t="shared" si="18"/>
        <v>0</v>
      </c>
      <c r="T55" s="248">
        <f t="shared" si="18"/>
        <v>0</v>
      </c>
      <c r="U55" s="141"/>
      <c r="V55" s="141"/>
    </row>
    <row r="56" spans="1:22" x14ac:dyDescent="0.2">
      <c r="A56" s="141"/>
      <c r="B56" s="141"/>
      <c r="C56" s="141"/>
      <c r="D56" s="172" t="s">
        <v>65</v>
      </c>
      <c r="E56" s="172"/>
      <c r="F56" s="172"/>
      <c r="G56" s="662"/>
      <c r="H56" s="663"/>
      <c r="I56" s="663"/>
      <c r="J56" s="663"/>
      <c r="K56" s="664"/>
      <c r="L56" s="665"/>
      <c r="M56" s="666"/>
      <c r="N56" s="667"/>
      <c r="O56" s="667"/>
      <c r="P56" s="11"/>
      <c r="Q56" s="12"/>
      <c r="R56" s="13"/>
      <c r="S56" s="13"/>
      <c r="T56" s="13"/>
      <c r="U56" s="141"/>
      <c r="V56" s="141"/>
    </row>
    <row r="57" spans="1:22" x14ac:dyDescent="0.2">
      <c r="A57" s="141"/>
      <c r="B57" s="141"/>
      <c r="C57" s="141"/>
      <c r="D57" s="172" t="s">
        <v>66</v>
      </c>
      <c r="E57" s="172"/>
      <c r="F57" s="172"/>
      <c r="G57" s="662"/>
      <c r="H57" s="663"/>
      <c r="I57" s="663"/>
      <c r="J57" s="663"/>
      <c r="K57" s="664"/>
      <c r="L57" s="665"/>
      <c r="M57" s="666"/>
      <c r="N57" s="667"/>
      <c r="O57" s="667"/>
      <c r="P57" s="11"/>
      <c r="Q57" s="12"/>
      <c r="R57" s="13"/>
      <c r="S57" s="13"/>
      <c r="T57" s="13"/>
      <c r="U57" s="141"/>
      <c r="V57" s="141"/>
    </row>
    <row r="58" spans="1:22" x14ac:dyDescent="0.2">
      <c r="A58" s="141"/>
      <c r="B58" s="141"/>
      <c r="C58" s="141"/>
      <c r="D58" s="186" t="s">
        <v>69</v>
      </c>
      <c r="E58" s="563"/>
      <c r="F58" s="563"/>
      <c r="G58" s="662"/>
      <c r="H58" s="663"/>
      <c r="I58" s="663"/>
      <c r="J58" s="663"/>
      <c r="K58" s="664"/>
      <c r="L58" s="665"/>
      <c r="M58" s="666"/>
      <c r="N58" s="667"/>
      <c r="O58" s="667"/>
      <c r="P58" s="20"/>
      <c r="Q58" s="21"/>
      <c r="R58" s="22"/>
      <c r="S58" s="22"/>
      <c r="T58" s="22"/>
      <c r="U58" s="141"/>
      <c r="V58" s="141"/>
    </row>
    <row r="59" spans="1:22" x14ac:dyDescent="0.2">
      <c r="A59" s="141"/>
      <c r="B59" s="141"/>
      <c r="C59" s="141"/>
      <c r="D59" s="186" t="s">
        <v>70</v>
      </c>
      <c r="E59" s="186"/>
      <c r="F59" s="186"/>
      <c r="G59" s="662"/>
      <c r="H59" s="663"/>
      <c r="I59" s="663"/>
      <c r="J59" s="663"/>
      <c r="K59" s="664"/>
      <c r="L59" s="665"/>
      <c r="M59" s="666"/>
      <c r="N59" s="667"/>
      <c r="O59" s="667"/>
      <c r="P59" s="11"/>
      <c r="Q59" s="12"/>
      <c r="R59" s="13"/>
      <c r="S59" s="13"/>
      <c r="T59" s="13"/>
      <c r="U59" s="141"/>
      <c r="V59" s="141"/>
    </row>
    <row r="60" spans="1:22" x14ac:dyDescent="0.2">
      <c r="A60" s="141"/>
      <c r="B60" s="141"/>
      <c r="C60" s="141"/>
      <c r="D60" s="186" t="s">
        <v>71</v>
      </c>
      <c r="E60" s="186"/>
      <c r="F60" s="186"/>
      <c r="G60" s="662"/>
      <c r="H60" s="663"/>
      <c r="I60" s="663"/>
      <c r="J60" s="663"/>
      <c r="K60" s="664"/>
      <c r="L60" s="665"/>
      <c r="M60" s="666"/>
      <c r="N60" s="667"/>
      <c r="O60" s="667"/>
      <c r="P60" s="11"/>
      <c r="Q60" s="12"/>
      <c r="R60" s="13"/>
      <c r="S60" s="13"/>
      <c r="T60" s="13"/>
      <c r="U60" s="141"/>
      <c r="V60" s="141"/>
    </row>
    <row r="61" spans="1:22" ht="15.75" x14ac:dyDescent="0.25">
      <c r="A61" s="141"/>
      <c r="B61" s="153" t="s">
        <v>72</v>
      </c>
      <c r="C61" s="161"/>
      <c r="D61" s="245"/>
      <c r="E61" s="245"/>
      <c r="F61" s="245"/>
      <c r="G61" s="246">
        <f>SUM(G62,G77)</f>
        <v>0</v>
      </c>
      <c r="H61" s="247">
        <f>SUM(H62,H77)</f>
        <v>0</v>
      </c>
      <c r="I61" s="247">
        <f>SUM(I62,I77)</f>
        <v>0</v>
      </c>
      <c r="J61" s="247">
        <f t="shared" ref="J61:T61" si="19">SUM(J62,J77)</f>
        <v>0</v>
      </c>
      <c r="K61" s="248">
        <f t="shared" si="19"/>
        <v>0</v>
      </c>
      <c r="L61" s="249">
        <f t="shared" si="19"/>
        <v>0</v>
      </c>
      <c r="M61" s="250">
        <f t="shared" si="19"/>
        <v>0</v>
      </c>
      <c r="N61" s="250">
        <f t="shared" si="19"/>
        <v>0</v>
      </c>
      <c r="O61" s="251">
        <f t="shared" si="19"/>
        <v>0</v>
      </c>
      <c r="P61" s="246">
        <f t="shared" si="19"/>
        <v>0</v>
      </c>
      <c r="Q61" s="247">
        <f t="shared" si="19"/>
        <v>0</v>
      </c>
      <c r="R61" s="248">
        <f t="shared" si="19"/>
        <v>0</v>
      </c>
      <c r="S61" s="248">
        <f t="shared" si="19"/>
        <v>0</v>
      </c>
      <c r="T61" s="248">
        <f t="shared" si="19"/>
        <v>0</v>
      </c>
      <c r="U61" s="141"/>
      <c r="V61" s="141"/>
    </row>
    <row r="62" spans="1:22" x14ac:dyDescent="0.2">
      <c r="A62" s="141"/>
      <c r="B62" s="141"/>
      <c r="C62" s="161" t="s">
        <v>73</v>
      </c>
      <c r="D62" s="161"/>
      <c r="E62" s="161"/>
      <c r="F62" s="161"/>
      <c r="G62" s="162">
        <f>SUM(G63,G68,G73)</f>
        <v>0</v>
      </c>
      <c r="H62" s="163">
        <f>SUM(H63,H68,H73)</f>
        <v>0</v>
      </c>
      <c r="I62" s="163">
        <f>SUM(I63,I68,I73)</f>
        <v>0</v>
      </c>
      <c r="J62" s="163">
        <f t="shared" ref="J62:T62" si="20">SUM(J63,J68,J73)</f>
        <v>0</v>
      </c>
      <c r="K62" s="164">
        <f t="shared" si="20"/>
        <v>0</v>
      </c>
      <c r="L62" s="165">
        <f t="shared" si="20"/>
        <v>0</v>
      </c>
      <c r="M62" s="166">
        <f t="shared" si="20"/>
        <v>0</v>
      </c>
      <c r="N62" s="166">
        <f t="shared" si="20"/>
        <v>0</v>
      </c>
      <c r="O62" s="167">
        <f t="shared" si="20"/>
        <v>0</v>
      </c>
      <c r="P62" s="162">
        <f t="shared" si="20"/>
        <v>0</v>
      </c>
      <c r="Q62" s="163">
        <f t="shared" si="20"/>
        <v>0</v>
      </c>
      <c r="R62" s="164">
        <f t="shared" si="20"/>
        <v>0</v>
      </c>
      <c r="S62" s="164">
        <f t="shared" si="20"/>
        <v>0</v>
      </c>
      <c r="T62" s="164">
        <f t="shared" si="20"/>
        <v>0</v>
      </c>
      <c r="U62" s="141"/>
      <c r="V62" s="141"/>
    </row>
    <row r="63" spans="1:22" x14ac:dyDescent="0.2">
      <c r="A63" s="141"/>
      <c r="B63" s="141"/>
      <c r="C63" s="141"/>
      <c r="D63" s="245" t="s">
        <v>45</v>
      </c>
      <c r="E63" s="245"/>
      <c r="F63" s="245"/>
      <c r="G63" s="246">
        <f>SUM(G64:G67)</f>
        <v>0</v>
      </c>
      <c r="H63" s="247">
        <f>SUM(H64:H67)</f>
        <v>0</v>
      </c>
      <c r="I63" s="247">
        <f>SUM(I64:I67)</f>
        <v>0</v>
      </c>
      <c r="J63" s="247">
        <f t="shared" ref="J63:T63" si="21">SUM(J64:J67)</f>
        <v>0</v>
      </c>
      <c r="K63" s="248">
        <f t="shared" si="21"/>
        <v>0</v>
      </c>
      <c r="L63" s="249">
        <f t="shared" si="21"/>
        <v>0</v>
      </c>
      <c r="M63" s="250">
        <f t="shared" si="21"/>
        <v>0</v>
      </c>
      <c r="N63" s="250">
        <f t="shared" si="21"/>
        <v>0</v>
      </c>
      <c r="O63" s="251">
        <f t="shared" si="21"/>
        <v>0</v>
      </c>
      <c r="P63" s="246">
        <f t="shared" si="21"/>
        <v>0</v>
      </c>
      <c r="Q63" s="247">
        <f t="shared" si="21"/>
        <v>0</v>
      </c>
      <c r="R63" s="248">
        <f t="shared" si="21"/>
        <v>0</v>
      </c>
      <c r="S63" s="248">
        <f t="shared" si="21"/>
        <v>0</v>
      </c>
      <c r="T63" s="248">
        <f t="shared" si="21"/>
        <v>0</v>
      </c>
      <c r="U63" s="141"/>
      <c r="V63" s="141"/>
    </row>
    <row r="64" spans="1:22" x14ac:dyDescent="0.2">
      <c r="A64" s="141"/>
      <c r="B64" s="141"/>
      <c r="C64" s="141"/>
      <c r="D64" s="172" t="s">
        <v>46</v>
      </c>
      <c r="E64" s="172"/>
      <c r="F64" s="172"/>
      <c r="G64" s="662"/>
      <c r="H64" s="663"/>
      <c r="I64" s="663"/>
      <c r="J64" s="663"/>
      <c r="K64" s="664"/>
      <c r="L64" s="665"/>
      <c r="M64" s="666"/>
      <c r="N64" s="667"/>
      <c r="O64" s="667"/>
      <c r="P64" s="11"/>
      <c r="Q64" s="12"/>
      <c r="R64" s="13"/>
      <c r="S64" s="13"/>
      <c r="T64" s="13"/>
      <c r="U64" s="141"/>
      <c r="V64" s="141"/>
    </row>
    <row r="65" spans="1:22" x14ac:dyDescent="0.2">
      <c r="A65" s="141"/>
      <c r="B65" s="141"/>
      <c r="C65" s="141"/>
      <c r="D65" s="172" t="s">
        <v>47</v>
      </c>
      <c r="E65" s="172"/>
      <c r="F65" s="172"/>
      <c r="G65" s="662"/>
      <c r="H65" s="663"/>
      <c r="I65" s="663"/>
      <c r="J65" s="663"/>
      <c r="K65" s="664"/>
      <c r="L65" s="665"/>
      <c r="M65" s="666"/>
      <c r="N65" s="667"/>
      <c r="O65" s="667"/>
      <c r="P65" s="11"/>
      <c r="Q65" s="12"/>
      <c r="R65" s="13"/>
      <c r="S65" s="13"/>
      <c r="T65" s="13"/>
      <c r="U65" s="141"/>
      <c r="V65" s="141"/>
    </row>
    <row r="66" spans="1:22" x14ac:dyDescent="0.2">
      <c r="A66" s="141"/>
      <c r="B66" s="141"/>
      <c r="C66" s="141"/>
      <c r="D66" s="172" t="s">
        <v>48</v>
      </c>
      <c r="E66" s="172"/>
      <c r="F66" s="172"/>
      <c r="G66" s="662"/>
      <c r="H66" s="663"/>
      <c r="I66" s="663"/>
      <c r="J66" s="663"/>
      <c r="K66" s="664"/>
      <c r="L66" s="665"/>
      <c r="M66" s="666"/>
      <c r="N66" s="667"/>
      <c r="O66" s="667"/>
      <c r="P66" s="11"/>
      <c r="Q66" s="12"/>
      <c r="R66" s="13"/>
      <c r="S66" s="13"/>
      <c r="T66" s="13"/>
      <c r="U66" s="141"/>
      <c r="V66" s="141"/>
    </row>
    <row r="67" spans="1:22" x14ac:dyDescent="0.2">
      <c r="A67" s="141"/>
      <c r="B67" s="141"/>
      <c r="C67" s="141"/>
      <c r="D67" s="172" t="s">
        <v>74</v>
      </c>
      <c r="E67" s="172"/>
      <c r="F67" s="172"/>
      <c r="G67" s="662"/>
      <c r="H67" s="663"/>
      <c r="I67" s="663"/>
      <c r="J67" s="663"/>
      <c r="K67" s="664"/>
      <c r="L67" s="665"/>
      <c r="M67" s="666"/>
      <c r="N67" s="667"/>
      <c r="O67" s="667"/>
      <c r="P67" s="11"/>
      <c r="Q67" s="12"/>
      <c r="R67" s="13"/>
      <c r="S67" s="13"/>
      <c r="T67" s="13"/>
      <c r="U67" s="141"/>
      <c r="V67" s="141"/>
    </row>
    <row r="68" spans="1:22" x14ac:dyDescent="0.2">
      <c r="A68" s="141"/>
      <c r="B68" s="141"/>
      <c r="C68" s="141"/>
      <c r="D68" s="245" t="s">
        <v>50</v>
      </c>
      <c r="E68" s="245"/>
      <c r="F68" s="245"/>
      <c r="G68" s="246">
        <f>SUM(G69:G72)</f>
        <v>0</v>
      </c>
      <c r="H68" s="247">
        <f>SUM(H69:H72)</f>
        <v>0</v>
      </c>
      <c r="I68" s="247">
        <f>SUM(I69:I72)</f>
        <v>0</v>
      </c>
      <c r="J68" s="247">
        <f t="shared" ref="J68:T68" si="22">SUM(J69:J72)</f>
        <v>0</v>
      </c>
      <c r="K68" s="248">
        <f t="shared" si="22"/>
        <v>0</v>
      </c>
      <c r="L68" s="249">
        <f t="shared" si="22"/>
        <v>0</v>
      </c>
      <c r="M68" s="250">
        <f t="shared" si="22"/>
        <v>0</v>
      </c>
      <c r="N68" s="250">
        <f t="shared" si="22"/>
        <v>0</v>
      </c>
      <c r="O68" s="251">
        <f t="shared" si="22"/>
        <v>0</v>
      </c>
      <c r="P68" s="246">
        <f t="shared" si="22"/>
        <v>0</v>
      </c>
      <c r="Q68" s="247">
        <f t="shared" si="22"/>
        <v>0</v>
      </c>
      <c r="R68" s="248">
        <f t="shared" si="22"/>
        <v>0</v>
      </c>
      <c r="S68" s="248">
        <f t="shared" si="22"/>
        <v>0</v>
      </c>
      <c r="T68" s="248">
        <f t="shared" si="22"/>
        <v>0</v>
      </c>
      <c r="U68" s="141"/>
      <c r="V68" s="141"/>
    </row>
    <row r="69" spans="1:22" x14ac:dyDescent="0.2">
      <c r="A69" s="141"/>
      <c r="B69" s="141"/>
      <c r="C69" s="141"/>
      <c r="D69" s="172" t="s">
        <v>46</v>
      </c>
      <c r="E69" s="172"/>
      <c r="F69" s="172"/>
      <c r="G69" s="662"/>
      <c r="H69" s="663"/>
      <c r="I69" s="663"/>
      <c r="J69" s="663"/>
      <c r="K69" s="664"/>
      <c r="L69" s="665"/>
      <c r="M69" s="666"/>
      <c r="N69" s="667"/>
      <c r="O69" s="667"/>
      <c r="P69" s="11"/>
      <c r="Q69" s="12"/>
      <c r="R69" s="13"/>
      <c r="S69" s="13"/>
      <c r="T69" s="13"/>
      <c r="U69" s="141"/>
      <c r="V69" s="141"/>
    </row>
    <row r="70" spans="1:22" x14ac:dyDescent="0.2">
      <c r="A70" s="141"/>
      <c r="B70" s="141"/>
      <c r="C70" s="141"/>
      <c r="D70" s="172" t="s">
        <v>47</v>
      </c>
      <c r="E70" s="172"/>
      <c r="F70" s="172"/>
      <c r="G70" s="662"/>
      <c r="H70" s="663"/>
      <c r="I70" s="663"/>
      <c r="J70" s="663"/>
      <c r="K70" s="664"/>
      <c r="L70" s="665"/>
      <c r="M70" s="666"/>
      <c r="N70" s="667"/>
      <c r="O70" s="667"/>
      <c r="P70" s="11"/>
      <c r="Q70" s="12"/>
      <c r="R70" s="13"/>
      <c r="S70" s="13"/>
      <c r="T70" s="13"/>
      <c r="U70" s="141"/>
      <c r="V70" s="141"/>
    </row>
    <row r="71" spans="1:22" x14ac:dyDescent="0.2">
      <c r="A71" s="141"/>
      <c r="B71" s="141"/>
      <c r="C71" s="141"/>
      <c r="D71" s="172" t="s">
        <v>48</v>
      </c>
      <c r="E71" s="172"/>
      <c r="F71" s="172"/>
      <c r="G71" s="662"/>
      <c r="H71" s="663"/>
      <c r="I71" s="663"/>
      <c r="J71" s="663"/>
      <c r="K71" s="664"/>
      <c r="L71" s="665"/>
      <c r="M71" s="666"/>
      <c r="N71" s="667"/>
      <c r="O71" s="667"/>
      <c r="P71" s="11"/>
      <c r="Q71" s="12"/>
      <c r="R71" s="13"/>
      <c r="S71" s="13"/>
      <c r="T71" s="13"/>
      <c r="U71" s="141"/>
      <c r="V71" s="141"/>
    </row>
    <row r="72" spans="1:22" x14ac:dyDescent="0.2">
      <c r="A72" s="141"/>
      <c r="B72" s="141"/>
      <c r="C72" s="141"/>
      <c r="D72" s="172" t="s">
        <v>74</v>
      </c>
      <c r="E72" s="172"/>
      <c r="F72" s="172"/>
      <c r="G72" s="662"/>
      <c r="H72" s="663"/>
      <c r="I72" s="663"/>
      <c r="J72" s="663"/>
      <c r="K72" s="664"/>
      <c r="L72" s="665"/>
      <c r="M72" s="666"/>
      <c r="N72" s="667"/>
      <c r="O72" s="667"/>
      <c r="P72" s="11"/>
      <c r="Q72" s="12"/>
      <c r="R72" s="13"/>
      <c r="S72" s="13"/>
      <c r="T72" s="13"/>
      <c r="U72" s="141"/>
      <c r="V72" s="141"/>
    </row>
    <row r="73" spans="1:22" x14ac:dyDescent="0.2">
      <c r="A73" s="141"/>
      <c r="B73" s="141"/>
      <c r="C73" s="141"/>
      <c r="D73" s="245" t="s">
        <v>75</v>
      </c>
      <c r="E73" s="245"/>
      <c r="F73" s="245"/>
      <c r="G73" s="246">
        <f>SUM(G74:G76)</f>
        <v>0</v>
      </c>
      <c r="H73" s="247">
        <f>SUM(H74:H76)</f>
        <v>0</v>
      </c>
      <c r="I73" s="247">
        <f>SUM(I74:I76)</f>
        <v>0</v>
      </c>
      <c r="J73" s="247">
        <f t="shared" ref="J73:T73" si="23">SUM(J74:J76)</f>
        <v>0</v>
      </c>
      <c r="K73" s="248">
        <f t="shared" si="23"/>
        <v>0</v>
      </c>
      <c r="L73" s="249">
        <f t="shared" si="23"/>
        <v>0</v>
      </c>
      <c r="M73" s="250">
        <f t="shared" si="23"/>
        <v>0</v>
      </c>
      <c r="N73" s="250">
        <f t="shared" si="23"/>
        <v>0</v>
      </c>
      <c r="O73" s="251">
        <f t="shared" si="23"/>
        <v>0</v>
      </c>
      <c r="P73" s="246">
        <f t="shared" si="23"/>
        <v>0</v>
      </c>
      <c r="Q73" s="247">
        <f t="shared" si="23"/>
        <v>0</v>
      </c>
      <c r="R73" s="248">
        <f t="shared" si="23"/>
        <v>0</v>
      </c>
      <c r="S73" s="248">
        <f t="shared" si="23"/>
        <v>0</v>
      </c>
      <c r="T73" s="248">
        <f t="shared" si="23"/>
        <v>0</v>
      </c>
      <c r="U73" s="141"/>
      <c r="V73" s="141"/>
    </row>
    <row r="74" spans="1:22" x14ac:dyDescent="0.2">
      <c r="A74" s="141"/>
      <c r="B74" s="141"/>
      <c r="C74" s="141"/>
      <c r="D74" s="172" t="s">
        <v>76</v>
      </c>
      <c r="E74" s="172"/>
      <c r="F74" s="172"/>
      <c r="G74" s="662"/>
      <c r="H74" s="663"/>
      <c r="I74" s="663"/>
      <c r="J74" s="663"/>
      <c r="K74" s="664"/>
      <c r="L74" s="665"/>
      <c r="M74" s="666"/>
      <c r="N74" s="667"/>
      <c r="O74" s="667"/>
      <c r="P74" s="11"/>
      <c r="Q74" s="12"/>
      <c r="R74" s="13"/>
      <c r="S74" s="13"/>
      <c r="T74" s="13"/>
      <c r="U74" s="141"/>
      <c r="V74" s="141"/>
    </row>
    <row r="75" spans="1:22" x14ac:dyDescent="0.2">
      <c r="A75" s="141"/>
      <c r="B75" s="141"/>
      <c r="C75" s="141"/>
      <c r="D75" s="172" t="s">
        <v>77</v>
      </c>
      <c r="E75" s="172"/>
      <c r="F75" s="172"/>
      <c r="G75" s="662"/>
      <c r="H75" s="663"/>
      <c r="I75" s="663"/>
      <c r="J75" s="663"/>
      <c r="K75" s="664"/>
      <c r="L75" s="665"/>
      <c r="M75" s="666"/>
      <c r="N75" s="667"/>
      <c r="O75" s="667"/>
      <c r="P75" s="11"/>
      <c r="Q75" s="12"/>
      <c r="R75" s="13"/>
      <c r="S75" s="13"/>
      <c r="T75" s="13"/>
      <c r="U75" s="141"/>
      <c r="V75" s="141"/>
    </row>
    <row r="76" spans="1:22" x14ac:dyDescent="0.2">
      <c r="A76" s="141"/>
      <c r="B76" s="141"/>
      <c r="C76" s="141"/>
      <c r="D76" s="172" t="s">
        <v>78</v>
      </c>
      <c r="E76" s="172"/>
      <c r="F76" s="172"/>
      <c r="G76" s="662"/>
      <c r="H76" s="663"/>
      <c r="I76" s="663"/>
      <c r="J76" s="663"/>
      <c r="K76" s="664"/>
      <c r="L76" s="665"/>
      <c r="M76" s="666"/>
      <c r="N76" s="667"/>
      <c r="O76" s="667"/>
      <c r="P76" s="11"/>
      <c r="Q76" s="12"/>
      <c r="R76" s="13"/>
      <c r="S76" s="13"/>
      <c r="T76" s="13"/>
      <c r="U76" s="141"/>
      <c r="V76" s="141"/>
    </row>
    <row r="77" spans="1:22" x14ac:dyDescent="0.2">
      <c r="A77" s="141"/>
      <c r="B77" s="141"/>
      <c r="C77" s="186" t="s">
        <v>79</v>
      </c>
      <c r="D77" s="186"/>
      <c r="E77" s="186"/>
      <c r="F77" s="186"/>
      <c r="G77" s="662"/>
      <c r="H77" s="663"/>
      <c r="I77" s="663"/>
      <c r="J77" s="663"/>
      <c r="K77" s="664"/>
      <c r="L77" s="665"/>
      <c r="M77" s="666"/>
      <c r="N77" s="667"/>
      <c r="O77" s="667"/>
      <c r="P77" s="11"/>
      <c r="Q77" s="12"/>
      <c r="R77" s="13"/>
      <c r="S77" s="13"/>
      <c r="T77" s="13"/>
      <c r="U77" s="141"/>
      <c r="V77" s="141"/>
    </row>
    <row r="78" spans="1:22" ht="16.5" thickBot="1" x14ac:dyDescent="0.3">
      <c r="A78" s="141"/>
      <c r="B78" s="135" t="s">
        <v>80</v>
      </c>
      <c r="C78" s="205"/>
      <c r="D78" s="205"/>
      <c r="E78" s="205"/>
      <c r="F78" s="205"/>
      <c r="G78" s="674"/>
      <c r="H78" s="675"/>
      <c r="I78" s="675"/>
      <c r="J78" s="675"/>
      <c r="K78" s="676"/>
      <c r="L78" s="677"/>
      <c r="M78" s="678"/>
      <c r="N78" s="679"/>
      <c r="O78" s="679"/>
      <c r="P78" s="17"/>
      <c r="Q78" s="18"/>
      <c r="R78" s="19"/>
      <c r="S78" s="19"/>
      <c r="T78" s="19"/>
      <c r="U78" s="141"/>
      <c r="V78" s="141"/>
    </row>
    <row r="79" spans="1:22" s="6" customFormat="1" ht="17.25" thickTop="1" thickBot="1" x14ac:dyDescent="0.3">
      <c r="A79" s="175"/>
      <c r="B79" s="175"/>
      <c r="C79" s="175"/>
      <c r="D79" s="175" t="s">
        <v>81</v>
      </c>
      <c r="E79" s="175"/>
      <c r="F79" s="175"/>
      <c r="G79" s="552">
        <f t="shared" ref="G79:T79" si="24">G5+G41</f>
        <v>0</v>
      </c>
      <c r="H79" s="553">
        <f t="shared" si="24"/>
        <v>0</v>
      </c>
      <c r="I79" s="553">
        <f t="shared" si="24"/>
        <v>0</v>
      </c>
      <c r="J79" s="553">
        <f t="shared" si="24"/>
        <v>0</v>
      </c>
      <c r="K79" s="554">
        <f t="shared" si="24"/>
        <v>0</v>
      </c>
      <c r="L79" s="555">
        <f t="shared" si="24"/>
        <v>0</v>
      </c>
      <c r="M79" s="556">
        <f t="shared" si="24"/>
        <v>0</v>
      </c>
      <c r="N79" s="556">
        <f t="shared" si="24"/>
        <v>0</v>
      </c>
      <c r="O79" s="557">
        <f t="shared" si="24"/>
        <v>0</v>
      </c>
      <c r="P79" s="552">
        <f t="shared" si="24"/>
        <v>0</v>
      </c>
      <c r="Q79" s="553">
        <f t="shared" si="24"/>
        <v>0</v>
      </c>
      <c r="R79" s="554">
        <f t="shared" si="24"/>
        <v>0</v>
      </c>
      <c r="S79" s="554">
        <f t="shared" si="24"/>
        <v>0</v>
      </c>
      <c r="T79" s="554">
        <f t="shared" si="24"/>
        <v>0</v>
      </c>
      <c r="U79" s="141"/>
      <c r="V79" s="150"/>
    </row>
    <row r="80" spans="1:22" ht="13.5" customHeight="1" thickTop="1" x14ac:dyDescent="0.2">
      <c r="A80" s="141"/>
      <c r="B80" s="141"/>
      <c r="C80" s="141"/>
      <c r="D80" s="141"/>
      <c r="E80" s="141"/>
      <c r="F80" s="141"/>
      <c r="G80" s="564" t="s">
        <v>9</v>
      </c>
      <c r="H80" s="565"/>
      <c r="I80" s="565"/>
      <c r="J80" s="565"/>
      <c r="K80" s="566"/>
      <c r="L80" s="567" t="s">
        <v>10</v>
      </c>
      <c r="M80" s="568"/>
      <c r="N80" s="569"/>
      <c r="O80" s="570"/>
      <c r="P80" s="571" t="s">
        <v>11</v>
      </c>
      <c r="Q80" s="572"/>
      <c r="R80" s="572"/>
      <c r="S80" s="572"/>
      <c r="T80" s="572"/>
      <c r="U80" s="141"/>
      <c r="V80" s="141"/>
    </row>
    <row r="81" spans="1:22" ht="15.75" x14ac:dyDescent="0.25">
      <c r="A81" s="141"/>
      <c r="B81" s="252"/>
      <c r="C81" s="252"/>
      <c r="D81" s="141"/>
      <c r="E81" s="150"/>
      <c r="F81" s="551" t="s">
        <v>12</v>
      </c>
      <c r="G81" s="147" t="str">
        <f>IF(G$3="","",G$3)</f>
        <v/>
      </c>
      <c r="H81" s="148" t="str">
        <f>IF(H$3="","",H$3)</f>
        <v/>
      </c>
      <c r="I81" s="148" t="str">
        <f>IF(I$3="","",I$3)</f>
        <v/>
      </c>
      <c r="J81" s="148" t="str">
        <f t="shared" ref="J81:T81" si="25">IF(J$3="","",J$3)</f>
        <v/>
      </c>
      <c r="K81" s="149" t="str">
        <f t="shared" si="25"/>
        <v/>
      </c>
      <c r="L81" s="527" t="str">
        <f t="shared" si="25"/>
        <v/>
      </c>
      <c r="M81" s="148" t="str">
        <f t="shared" si="25"/>
        <v/>
      </c>
      <c r="N81" s="148" t="str">
        <f t="shared" si="25"/>
        <v/>
      </c>
      <c r="O81" s="149" t="str">
        <f t="shared" si="25"/>
        <v/>
      </c>
      <c r="P81" s="147" t="str">
        <f t="shared" si="25"/>
        <v/>
      </c>
      <c r="Q81" s="148" t="str">
        <f t="shared" si="25"/>
        <v/>
      </c>
      <c r="R81" s="149" t="str">
        <f t="shared" si="25"/>
        <v/>
      </c>
      <c r="S81" s="149" t="str">
        <f t="shared" si="25"/>
        <v/>
      </c>
      <c r="T81" s="149" t="str">
        <f t="shared" si="25"/>
        <v/>
      </c>
      <c r="U81" s="141"/>
      <c r="V81" s="141"/>
    </row>
    <row r="82" spans="1:22" ht="147" customHeight="1" thickBot="1" x14ac:dyDescent="0.25">
      <c r="A82" s="253"/>
      <c r="B82" s="253"/>
      <c r="C82" s="253"/>
      <c r="D82" s="144" t="s">
        <v>302</v>
      </c>
      <c r="E82" s="144"/>
      <c r="F82" s="144"/>
      <c r="G82" s="137" t="s">
        <v>298</v>
      </c>
      <c r="H82" s="138" t="s">
        <v>299</v>
      </c>
      <c r="I82" s="138" t="s">
        <v>300</v>
      </c>
      <c r="J82" s="138" t="s">
        <v>301</v>
      </c>
      <c r="K82" s="145" t="s">
        <v>13</v>
      </c>
      <c r="L82" s="146" t="s">
        <v>14</v>
      </c>
      <c r="M82" s="138" t="s">
        <v>15</v>
      </c>
      <c r="N82" s="136" t="s">
        <v>16</v>
      </c>
      <c r="O82" s="136" t="s">
        <v>17</v>
      </c>
      <c r="P82" s="137" t="s">
        <v>18</v>
      </c>
      <c r="Q82" s="138" t="s">
        <v>19</v>
      </c>
      <c r="R82" s="139" t="s">
        <v>20</v>
      </c>
      <c r="S82" s="140" t="s">
        <v>21</v>
      </c>
      <c r="T82" s="140" t="s">
        <v>22</v>
      </c>
      <c r="U82" s="141"/>
      <c r="V82" s="141"/>
    </row>
    <row r="83" spans="1:22" ht="17.25" thickTop="1" thickBot="1" x14ac:dyDescent="0.3">
      <c r="A83" s="174" t="s">
        <v>82</v>
      </c>
      <c r="B83" s="175"/>
      <c r="C83" s="175"/>
      <c r="D83" s="175"/>
      <c r="E83" s="175"/>
      <c r="F83" s="175"/>
      <c r="G83" s="176">
        <f>SUM(G84:G92)</f>
        <v>0</v>
      </c>
      <c r="H83" s="177">
        <f>SUM(H84:H92)</f>
        <v>0</v>
      </c>
      <c r="I83" s="177">
        <f>SUM(I84:I92)</f>
        <v>0</v>
      </c>
      <c r="J83" s="177">
        <f t="shared" ref="J83:T83" si="26">SUM(J84:J92)</f>
        <v>0</v>
      </c>
      <c r="K83" s="178">
        <f t="shared" si="26"/>
        <v>0</v>
      </c>
      <c r="L83" s="213">
        <f t="shared" si="26"/>
        <v>0</v>
      </c>
      <c r="M83" s="181">
        <f t="shared" si="26"/>
        <v>0</v>
      </c>
      <c r="N83" s="181">
        <f t="shared" si="26"/>
        <v>0</v>
      </c>
      <c r="O83" s="181">
        <f t="shared" si="26"/>
        <v>0</v>
      </c>
      <c r="P83" s="176">
        <f t="shared" si="26"/>
        <v>0</v>
      </c>
      <c r="Q83" s="177">
        <f t="shared" si="26"/>
        <v>0</v>
      </c>
      <c r="R83" s="178">
        <f t="shared" si="26"/>
        <v>0</v>
      </c>
      <c r="S83" s="178">
        <f t="shared" si="26"/>
        <v>0</v>
      </c>
      <c r="T83" s="178">
        <f t="shared" si="26"/>
        <v>0</v>
      </c>
      <c r="U83" s="141"/>
      <c r="V83" s="141"/>
    </row>
    <row r="84" spans="1:22" ht="16.5" thickTop="1" x14ac:dyDescent="0.25">
      <c r="A84" s="171"/>
      <c r="B84" s="183" t="s">
        <v>83</v>
      </c>
      <c r="C84" s="185"/>
      <c r="D84" s="185"/>
      <c r="E84" s="185"/>
      <c r="F84" s="185"/>
      <c r="G84" s="668"/>
      <c r="H84" s="669"/>
      <c r="I84" s="669"/>
      <c r="J84" s="669"/>
      <c r="K84" s="670"/>
      <c r="L84" s="680"/>
      <c r="M84" s="673"/>
      <c r="N84" s="673"/>
      <c r="O84" s="673"/>
      <c r="P84" s="14"/>
      <c r="Q84" s="15"/>
      <c r="R84" s="16"/>
      <c r="S84" s="16"/>
      <c r="T84" s="16"/>
      <c r="U84" s="141"/>
      <c r="V84" s="141"/>
    </row>
    <row r="85" spans="1:22" ht="15.75" x14ac:dyDescent="0.25">
      <c r="A85" s="141"/>
      <c r="B85" s="184" t="s">
        <v>84</v>
      </c>
      <c r="C85" s="186"/>
      <c r="D85" s="186"/>
      <c r="E85" s="186"/>
      <c r="F85" s="186"/>
      <c r="G85" s="662"/>
      <c r="H85" s="663"/>
      <c r="I85" s="663"/>
      <c r="J85" s="663"/>
      <c r="K85" s="664"/>
      <c r="L85" s="681"/>
      <c r="M85" s="667"/>
      <c r="N85" s="667"/>
      <c r="O85" s="667"/>
      <c r="P85" s="11"/>
      <c r="Q85" s="12"/>
      <c r="R85" s="13"/>
      <c r="S85" s="13"/>
      <c r="T85" s="13"/>
      <c r="U85" s="141"/>
      <c r="V85" s="141"/>
    </row>
    <row r="86" spans="1:22" ht="15.75" x14ac:dyDescent="0.25">
      <c r="A86" s="141"/>
      <c r="B86" s="184" t="s">
        <v>85</v>
      </c>
      <c r="C86" s="186"/>
      <c r="D86" s="186"/>
      <c r="E86" s="186"/>
      <c r="F86" s="186"/>
      <c r="G86" s="662"/>
      <c r="H86" s="663"/>
      <c r="I86" s="663"/>
      <c r="J86" s="663"/>
      <c r="K86" s="664"/>
      <c r="L86" s="681"/>
      <c r="M86" s="667"/>
      <c r="N86" s="667"/>
      <c r="O86" s="667"/>
      <c r="P86" s="11"/>
      <c r="Q86" s="12"/>
      <c r="R86" s="13"/>
      <c r="S86" s="13"/>
      <c r="T86" s="13"/>
      <c r="U86" s="141"/>
      <c r="V86" s="141"/>
    </row>
    <row r="87" spans="1:22" ht="15.75" x14ac:dyDescent="0.25">
      <c r="A87" s="141"/>
      <c r="B87" s="184" t="s">
        <v>86</v>
      </c>
      <c r="C87" s="186"/>
      <c r="D87" s="186"/>
      <c r="E87" s="186"/>
      <c r="F87" s="186"/>
      <c r="G87" s="662"/>
      <c r="H87" s="663"/>
      <c r="I87" s="663"/>
      <c r="J87" s="663"/>
      <c r="K87" s="664"/>
      <c r="L87" s="681"/>
      <c r="M87" s="667"/>
      <c r="N87" s="667"/>
      <c r="O87" s="667"/>
      <c r="P87" s="11"/>
      <c r="Q87" s="12"/>
      <c r="R87" s="13"/>
      <c r="S87" s="13"/>
      <c r="T87" s="13"/>
      <c r="U87" s="141"/>
      <c r="V87" s="141"/>
    </row>
    <row r="88" spans="1:22" ht="15.75" x14ac:dyDescent="0.25">
      <c r="A88" s="141"/>
      <c r="B88" s="184" t="s">
        <v>87</v>
      </c>
      <c r="C88" s="186"/>
      <c r="D88" s="186"/>
      <c r="E88" s="186"/>
      <c r="F88" s="186"/>
      <c r="G88" s="662"/>
      <c r="H88" s="663"/>
      <c r="I88" s="663"/>
      <c r="J88" s="663"/>
      <c r="K88" s="664"/>
      <c r="L88" s="681"/>
      <c r="M88" s="667"/>
      <c r="N88" s="667"/>
      <c r="O88" s="667"/>
      <c r="P88" s="11"/>
      <c r="Q88" s="12"/>
      <c r="R88" s="13"/>
      <c r="S88" s="13"/>
      <c r="T88" s="13"/>
      <c r="U88" s="141"/>
      <c r="V88" s="141"/>
    </row>
    <row r="89" spans="1:22" ht="15.75" x14ac:dyDescent="0.25">
      <c r="A89" s="141"/>
      <c r="B89" s="184" t="s">
        <v>88</v>
      </c>
      <c r="C89" s="186"/>
      <c r="D89" s="186"/>
      <c r="E89" s="186"/>
      <c r="F89" s="186"/>
      <c r="G89" s="662"/>
      <c r="H89" s="663"/>
      <c r="I89" s="663"/>
      <c r="J89" s="663"/>
      <c r="K89" s="664"/>
      <c r="L89" s="681"/>
      <c r="M89" s="667"/>
      <c r="N89" s="667"/>
      <c r="O89" s="667"/>
      <c r="P89" s="11"/>
      <c r="Q89" s="12"/>
      <c r="R89" s="13"/>
      <c r="S89" s="13"/>
      <c r="T89" s="13"/>
      <c r="U89" s="141"/>
      <c r="V89" s="141"/>
    </row>
    <row r="90" spans="1:22" ht="15.75" x14ac:dyDescent="0.25">
      <c r="A90" s="141"/>
      <c r="B90" s="184" t="s">
        <v>89</v>
      </c>
      <c r="C90" s="186"/>
      <c r="D90" s="186"/>
      <c r="E90" s="186"/>
      <c r="F90" s="186"/>
      <c r="G90" s="662"/>
      <c r="H90" s="663"/>
      <c r="I90" s="663"/>
      <c r="J90" s="663"/>
      <c r="K90" s="664"/>
      <c r="L90" s="681"/>
      <c r="M90" s="667"/>
      <c r="N90" s="667"/>
      <c r="O90" s="667"/>
      <c r="P90" s="11"/>
      <c r="Q90" s="12"/>
      <c r="R90" s="13"/>
      <c r="S90" s="13"/>
      <c r="T90" s="13"/>
      <c r="U90" s="141"/>
      <c r="V90" s="141"/>
    </row>
    <row r="91" spans="1:22" ht="15.75" x14ac:dyDescent="0.25">
      <c r="A91" s="141"/>
      <c r="B91" s="184" t="s">
        <v>90</v>
      </c>
      <c r="C91" s="186"/>
      <c r="D91" s="186"/>
      <c r="E91" s="186"/>
      <c r="F91" s="186"/>
      <c r="G91" s="662"/>
      <c r="H91" s="663"/>
      <c r="I91" s="663"/>
      <c r="J91" s="663"/>
      <c r="K91" s="664"/>
      <c r="L91" s="681"/>
      <c r="M91" s="667"/>
      <c r="N91" s="667"/>
      <c r="O91" s="667"/>
      <c r="P91" s="11"/>
      <c r="Q91" s="12"/>
      <c r="R91" s="13"/>
      <c r="S91" s="13"/>
      <c r="T91" s="13"/>
      <c r="U91" s="141"/>
      <c r="V91" s="141"/>
    </row>
    <row r="92" spans="1:22" ht="16.5" thickBot="1" x14ac:dyDescent="0.3">
      <c r="A92" s="255"/>
      <c r="B92" s="254" t="s">
        <v>91</v>
      </c>
      <c r="C92" s="205"/>
      <c r="D92" s="205"/>
      <c r="E92" s="205"/>
      <c r="F92" s="205"/>
      <c r="G92" s="674"/>
      <c r="H92" s="675"/>
      <c r="I92" s="675"/>
      <c r="J92" s="675"/>
      <c r="K92" s="676"/>
      <c r="L92" s="682"/>
      <c r="M92" s="679"/>
      <c r="N92" s="679"/>
      <c r="O92" s="679"/>
      <c r="P92" s="17"/>
      <c r="Q92" s="18"/>
      <c r="R92" s="19"/>
      <c r="S92" s="19"/>
      <c r="T92" s="19"/>
      <c r="U92" s="141"/>
      <c r="V92" s="141"/>
    </row>
    <row r="93" spans="1:22" ht="17.25" thickTop="1" thickBot="1" x14ac:dyDescent="0.3">
      <c r="A93" s="174" t="s">
        <v>92</v>
      </c>
      <c r="B93" s="175"/>
      <c r="C93" s="175"/>
      <c r="D93" s="175"/>
      <c r="E93" s="175"/>
      <c r="F93" s="175"/>
      <c r="G93" s="206">
        <f>G94+G102+G109+G128</f>
        <v>0</v>
      </c>
      <c r="H93" s="207">
        <f>H94+H102+H109+H128</f>
        <v>0</v>
      </c>
      <c r="I93" s="207">
        <f>I94+I102+I109+I128</f>
        <v>0</v>
      </c>
      <c r="J93" s="207">
        <f t="shared" ref="J93:T93" si="27">J94+J102+J109+J128</f>
        <v>0</v>
      </c>
      <c r="K93" s="208">
        <f t="shared" si="27"/>
        <v>0</v>
      </c>
      <c r="L93" s="214">
        <f t="shared" si="27"/>
        <v>0</v>
      </c>
      <c r="M93" s="211">
        <f t="shared" si="27"/>
        <v>0</v>
      </c>
      <c r="N93" s="211">
        <f t="shared" si="27"/>
        <v>0</v>
      </c>
      <c r="O93" s="211">
        <f t="shared" si="27"/>
        <v>0</v>
      </c>
      <c r="P93" s="206">
        <f t="shared" si="27"/>
        <v>0</v>
      </c>
      <c r="Q93" s="207">
        <f t="shared" si="27"/>
        <v>0</v>
      </c>
      <c r="R93" s="208">
        <f t="shared" si="27"/>
        <v>0</v>
      </c>
      <c r="S93" s="208">
        <f t="shared" si="27"/>
        <v>0</v>
      </c>
      <c r="T93" s="208">
        <f t="shared" si="27"/>
        <v>0</v>
      </c>
      <c r="U93" s="141"/>
      <c r="V93" s="141"/>
    </row>
    <row r="94" spans="1:22" ht="16.5" thickTop="1" x14ac:dyDescent="0.25">
      <c r="A94" s="171"/>
      <c r="B94" s="183" t="s">
        <v>93</v>
      </c>
      <c r="C94" s="185"/>
      <c r="D94" s="185"/>
      <c r="E94" s="185"/>
      <c r="F94" s="185"/>
      <c r="G94" s="199">
        <f>G95+G96+G99</f>
        <v>0</v>
      </c>
      <c r="H94" s="200">
        <f>H95+H96+H99</f>
        <v>0</v>
      </c>
      <c r="I94" s="200">
        <f>I95+I96+I99</f>
        <v>0</v>
      </c>
      <c r="J94" s="200">
        <f t="shared" ref="J94:T94" si="28">J95+J96+J99</f>
        <v>0</v>
      </c>
      <c r="K94" s="201">
        <f t="shared" si="28"/>
        <v>0</v>
      </c>
      <c r="L94" s="256">
        <f t="shared" si="28"/>
        <v>0</v>
      </c>
      <c r="M94" s="204">
        <f t="shared" si="28"/>
        <v>0</v>
      </c>
      <c r="N94" s="204">
        <f t="shared" si="28"/>
        <v>0</v>
      </c>
      <c r="O94" s="204">
        <f t="shared" si="28"/>
        <v>0</v>
      </c>
      <c r="P94" s="199">
        <f t="shared" si="28"/>
        <v>0</v>
      </c>
      <c r="Q94" s="200">
        <f t="shared" si="28"/>
        <v>0</v>
      </c>
      <c r="R94" s="201">
        <f t="shared" si="28"/>
        <v>0</v>
      </c>
      <c r="S94" s="201">
        <f t="shared" si="28"/>
        <v>0</v>
      </c>
      <c r="T94" s="201">
        <f t="shared" si="28"/>
        <v>0</v>
      </c>
      <c r="U94" s="141"/>
      <c r="V94" s="141"/>
    </row>
    <row r="95" spans="1:22" x14ac:dyDescent="0.2">
      <c r="A95" s="141"/>
      <c r="B95" s="141"/>
      <c r="C95" s="186" t="s">
        <v>94</v>
      </c>
      <c r="D95" s="186"/>
      <c r="E95" s="186"/>
      <c r="F95" s="186"/>
      <c r="G95" s="662"/>
      <c r="H95" s="663"/>
      <c r="I95" s="663"/>
      <c r="J95" s="663"/>
      <c r="K95" s="664"/>
      <c r="L95" s="681"/>
      <c r="M95" s="667"/>
      <c r="N95" s="667"/>
      <c r="O95" s="667"/>
      <c r="P95" s="11"/>
      <c r="Q95" s="12"/>
      <c r="R95" s="13"/>
      <c r="S95" s="13"/>
      <c r="T95" s="13"/>
      <c r="U95" s="141"/>
      <c r="V95" s="141"/>
    </row>
    <row r="96" spans="1:22" x14ac:dyDescent="0.2">
      <c r="A96" s="141"/>
      <c r="B96" s="141"/>
      <c r="C96" s="186" t="s">
        <v>95</v>
      </c>
      <c r="D96" s="186"/>
      <c r="E96" s="186"/>
      <c r="F96" s="186"/>
      <c r="G96" s="199">
        <f t="shared" ref="G96:T96" si="29">G97+G98</f>
        <v>0</v>
      </c>
      <c r="H96" s="200">
        <f t="shared" si="29"/>
        <v>0</v>
      </c>
      <c r="I96" s="200">
        <f t="shared" si="29"/>
        <v>0</v>
      </c>
      <c r="J96" s="200">
        <f t="shared" si="29"/>
        <v>0</v>
      </c>
      <c r="K96" s="201">
        <f t="shared" si="29"/>
        <v>0</v>
      </c>
      <c r="L96" s="256">
        <f t="shared" si="29"/>
        <v>0</v>
      </c>
      <c r="M96" s="204">
        <f t="shared" si="29"/>
        <v>0</v>
      </c>
      <c r="N96" s="204">
        <f t="shared" si="29"/>
        <v>0</v>
      </c>
      <c r="O96" s="204">
        <f t="shared" si="29"/>
        <v>0</v>
      </c>
      <c r="P96" s="199">
        <f t="shared" si="29"/>
        <v>0</v>
      </c>
      <c r="Q96" s="200">
        <f t="shared" si="29"/>
        <v>0</v>
      </c>
      <c r="R96" s="201">
        <f t="shared" si="29"/>
        <v>0</v>
      </c>
      <c r="S96" s="201">
        <f t="shared" si="29"/>
        <v>0</v>
      </c>
      <c r="T96" s="201">
        <f t="shared" si="29"/>
        <v>0</v>
      </c>
      <c r="U96" s="141"/>
      <c r="V96" s="141"/>
    </row>
    <row r="97" spans="1:22" x14ac:dyDescent="0.2">
      <c r="A97" s="141"/>
      <c r="B97" s="141"/>
      <c r="C97" s="141"/>
      <c r="D97" s="172" t="s">
        <v>96</v>
      </c>
      <c r="E97" s="172"/>
      <c r="F97" s="172"/>
      <c r="G97" s="662"/>
      <c r="H97" s="663"/>
      <c r="I97" s="663"/>
      <c r="J97" s="663"/>
      <c r="K97" s="664"/>
      <c r="L97" s="681"/>
      <c r="M97" s="667"/>
      <c r="N97" s="667"/>
      <c r="O97" s="667"/>
      <c r="P97" s="11"/>
      <c r="Q97" s="12"/>
      <c r="R97" s="13"/>
      <c r="S97" s="13"/>
      <c r="T97" s="13"/>
      <c r="U97" s="141"/>
      <c r="V97" s="141"/>
    </row>
    <row r="98" spans="1:22" x14ac:dyDescent="0.2">
      <c r="A98" s="141"/>
      <c r="B98" s="141"/>
      <c r="C98" s="141"/>
      <c r="D98" s="172" t="s">
        <v>97</v>
      </c>
      <c r="E98" s="172"/>
      <c r="F98" s="172"/>
      <c r="G98" s="662"/>
      <c r="H98" s="663"/>
      <c r="I98" s="663"/>
      <c r="J98" s="663"/>
      <c r="K98" s="664"/>
      <c r="L98" s="681"/>
      <c r="M98" s="667"/>
      <c r="N98" s="667"/>
      <c r="O98" s="667"/>
      <c r="P98" s="11"/>
      <c r="Q98" s="12"/>
      <c r="R98" s="13"/>
      <c r="S98" s="13"/>
      <c r="T98" s="13"/>
      <c r="U98" s="141"/>
      <c r="V98" s="141"/>
    </row>
    <row r="99" spans="1:22" x14ac:dyDescent="0.2">
      <c r="A99" s="141"/>
      <c r="B99" s="141"/>
      <c r="C99" s="186" t="s">
        <v>98</v>
      </c>
      <c r="D99" s="186"/>
      <c r="E99" s="186"/>
      <c r="F99" s="186"/>
      <c r="G99" s="199">
        <f>G100+G101</f>
        <v>0</v>
      </c>
      <c r="H99" s="200">
        <f t="shared" ref="H99:T99" si="30">H100+H101</f>
        <v>0</v>
      </c>
      <c r="I99" s="200">
        <f t="shared" si="30"/>
        <v>0</v>
      </c>
      <c r="J99" s="200">
        <f t="shared" si="30"/>
        <v>0</v>
      </c>
      <c r="K99" s="201">
        <f t="shared" si="30"/>
        <v>0</v>
      </c>
      <c r="L99" s="256">
        <f t="shared" si="30"/>
        <v>0</v>
      </c>
      <c r="M99" s="204">
        <f t="shared" si="30"/>
        <v>0</v>
      </c>
      <c r="N99" s="204">
        <f t="shared" si="30"/>
        <v>0</v>
      </c>
      <c r="O99" s="204">
        <f t="shared" si="30"/>
        <v>0</v>
      </c>
      <c r="P99" s="199">
        <f t="shared" si="30"/>
        <v>0</v>
      </c>
      <c r="Q99" s="200">
        <f t="shared" si="30"/>
        <v>0</v>
      </c>
      <c r="R99" s="201">
        <f t="shared" si="30"/>
        <v>0</v>
      </c>
      <c r="S99" s="201">
        <f t="shared" si="30"/>
        <v>0</v>
      </c>
      <c r="T99" s="201">
        <f t="shared" si="30"/>
        <v>0</v>
      </c>
      <c r="U99" s="141"/>
      <c r="V99" s="141"/>
    </row>
    <row r="100" spans="1:22" x14ac:dyDescent="0.2">
      <c r="A100" s="141"/>
      <c r="B100" s="141"/>
      <c r="C100" s="141"/>
      <c r="D100" s="172" t="s">
        <v>99</v>
      </c>
      <c r="E100" s="172"/>
      <c r="F100" s="172"/>
      <c r="G100" s="662"/>
      <c r="H100" s="663"/>
      <c r="I100" s="663"/>
      <c r="J100" s="663"/>
      <c r="K100" s="664"/>
      <c r="L100" s="681"/>
      <c r="M100" s="667"/>
      <c r="N100" s="667"/>
      <c r="O100" s="667"/>
      <c r="P100" s="11"/>
      <c r="Q100" s="12"/>
      <c r="R100" s="13"/>
      <c r="S100" s="13"/>
      <c r="T100" s="13"/>
      <c r="U100" s="141"/>
      <c r="V100" s="141"/>
    </row>
    <row r="101" spans="1:22" x14ac:dyDescent="0.2">
      <c r="A101" s="141"/>
      <c r="B101" s="141"/>
      <c r="C101" s="141"/>
      <c r="D101" s="172" t="s">
        <v>100</v>
      </c>
      <c r="E101" s="172"/>
      <c r="F101" s="172"/>
      <c r="G101" s="662"/>
      <c r="H101" s="663"/>
      <c r="I101" s="663"/>
      <c r="J101" s="663"/>
      <c r="K101" s="664"/>
      <c r="L101" s="681"/>
      <c r="M101" s="667"/>
      <c r="N101" s="667"/>
      <c r="O101" s="667"/>
      <c r="P101" s="11"/>
      <c r="Q101" s="12"/>
      <c r="R101" s="13"/>
      <c r="S101" s="13"/>
      <c r="T101" s="13"/>
      <c r="U101" s="141"/>
      <c r="V101" s="141"/>
    </row>
    <row r="102" spans="1:22" ht="15.75" x14ac:dyDescent="0.25">
      <c r="A102" s="141"/>
      <c r="B102" s="153" t="s">
        <v>101</v>
      </c>
      <c r="C102" s="161"/>
      <c r="D102" s="161"/>
      <c r="E102" s="161"/>
      <c r="F102" s="161"/>
      <c r="G102" s="162">
        <f>G103+G104</f>
        <v>0</v>
      </c>
      <c r="H102" s="163">
        <f>H103+H104</f>
        <v>0</v>
      </c>
      <c r="I102" s="163">
        <f>I103+I104</f>
        <v>0</v>
      </c>
      <c r="J102" s="163">
        <f t="shared" ref="J102:T102" si="31">J103+J104</f>
        <v>0</v>
      </c>
      <c r="K102" s="164">
        <f t="shared" si="31"/>
        <v>0</v>
      </c>
      <c r="L102" s="257">
        <f t="shared" si="31"/>
        <v>0</v>
      </c>
      <c r="M102" s="167">
        <f t="shared" si="31"/>
        <v>0</v>
      </c>
      <c r="N102" s="167">
        <f t="shared" si="31"/>
        <v>0</v>
      </c>
      <c r="O102" s="167">
        <f t="shared" si="31"/>
        <v>0</v>
      </c>
      <c r="P102" s="162">
        <f t="shared" si="31"/>
        <v>0</v>
      </c>
      <c r="Q102" s="163">
        <f t="shared" si="31"/>
        <v>0</v>
      </c>
      <c r="R102" s="164">
        <f t="shared" si="31"/>
        <v>0</v>
      </c>
      <c r="S102" s="164">
        <f t="shared" si="31"/>
        <v>0</v>
      </c>
      <c r="T102" s="164">
        <f t="shared" si="31"/>
        <v>0</v>
      </c>
      <c r="U102" s="141"/>
      <c r="V102" s="141"/>
    </row>
    <row r="103" spans="1:22" x14ac:dyDescent="0.2">
      <c r="A103" s="141"/>
      <c r="B103" s="141"/>
      <c r="C103" s="186" t="s">
        <v>102</v>
      </c>
      <c r="D103" s="186"/>
      <c r="E103" s="186"/>
      <c r="F103" s="186"/>
      <c r="G103" s="662"/>
      <c r="H103" s="663"/>
      <c r="I103" s="663"/>
      <c r="J103" s="663"/>
      <c r="K103" s="664"/>
      <c r="L103" s="681"/>
      <c r="M103" s="667"/>
      <c r="N103" s="667"/>
      <c r="O103" s="667"/>
      <c r="P103" s="11"/>
      <c r="Q103" s="12"/>
      <c r="R103" s="13"/>
      <c r="S103" s="13"/>
      <c r="T103" s="13"/>
      <c r="U103" s="141"/>
      <c r="V103" s="141"/>
    </row>
    <row r="104" spans="1:22" x14ac:dyDescent="0.2">
      <c r="A104" s="141"/>
      <c r="B104" s="141"/>
      <c r="C104" s="161" t="s">
        <v>103</v>
      </c>
      <c r="D104" s="161"/>
      <c r="E104" s="161"/>
      <c r="F104" s="161"/>
      <c r="G104" s="162">
        <f>G105+G106+G107+G108</f>
        <v>0</v>
      </c>
      <c r="H104" s="163">
        <f>H105+H106+H107+H108</f>
        <v>0</v>
      </c>
      <c r="I104" s="163">
        <f>I105+I106+I107+I108</f>
        <v>0</v>
      </c>
      <c r="J104" s="163">
        <f t="shared" ref="J104:T104" si="32">J105+J106+J107+J108</f>
        <v>0</v>
      </c>
      <c r="K104" s="164">
        <f t="shared" si="32"/>
        <v>0</v>
      </c>
      <c r="L104" s="257">
        <f t="shared" si="32"/>
        <v>0</v>
      </c>
      <c r="M104" s="167">
        <f t="shared" si="32"/>
        <v>0</v>
      </c>
      <c r="N104" s="167">
        <f t="shared" si="32"/>
        <v>0</v>
      </c>
      <c r="O104" s="167">
        <f t="shared" si="32"/>
        <v>0</v>
      </c>
      <c r="P104" s="162">
        <f t="shared" si="32"/>
        <v>0</v>
      </c>
      <c r="Q104" s="163">
        <f t="shared" si="32"/>
        <v>0</v>
      </c>
      <c r="R104" s="164">
        <f t="shared" si="32"/>
        <v>0</v>
      </c>
      <c r="S104" s="164">
        <f t="shared" si="32"/>
        <v>0</v>
      </c>
      <c r="T104" s="164">
        <f t="shared" si="32"/>
        <v>0</v>
      </c>
      <c r="U104" s="141"/>
      <c r="V104" s="141"/>
    </row>
    <row r="105" spans="1:22" x14ac:dyDescent="0.2">
      <c r="A105" s="141"/>
      <c r="B105" s="141"/>
      <c r="C105" s="141"/>
      <c r="D105" s="186" t="s">
        <v>104</v>
      </c>
      <c r="E105" s="186"/>
      <c r="F105" s="186"/>
      <c r="G105" s="662"/>
      <c r="H105" s="663"/>
      <c r="I105" s="663"/>
      <c r="J105" s="663"/>
      <c r="K105" s="664"/>
      <c r="L105" s="681"/>
      <c r="M105" s="667"/>
      <c r="N105" s="667"/>
      <c r="O105" s="683"/>
      <c r="P105" s="11"/>
      <c r="Q105" s="12"/>
      <c r="R105" s="13"/>
      <c r="S105" s="13"/>
      <c r="T105" s="13"/>
      <c r="U105" s="141"/>
      <c r="V105" s="141"/>
    </row>
    <row r="106" spans="1:22" x14ac:dyDescent="0.2">
      <c r="A106" s="141"/>
      <c r="B106" s="141"/>
      <c r="C106" s="141"/>
      <c r="D106" s="186" t="s">
        <v>105</v>
      </c>
      <c r="E106" s="186"/>
      <c r="F106" s="186"/>
      <c r="G106" s="662"/>
      <c r="H106" s="663"/>
      <c r="I106" s="663"/>
      <c r="J106" s="663"/>
      <c r="K106" s="664"/>
      <c r="L106" s="681"/>
      <c r="M106" s="667"/>
      <c r="N106" s="667"/>
      <c r="O106" s="667"/>
      <c r="P106" s="11"/>
      <c r="Q106" s="12"/>
      <c r="R106" s="13"/>
      <c r="S106" s="13"/>
      <c r="T106" s="13"/>
      <c r="U106" s="141"/>
      <c r="V106" s="141"/>
    </row>
    <row r="107" spans="1:22" x14ac:dyDescent="0.2">
      <c r="A107" s="141"/>
      <c r="B107" s="141"/>
      <c r="C107" s="141"/>
      <c r="D107" s="186" t="s">
        <v>106</v>
      </c>
      <c r="E107" s="186"/>
      <c r="F107" s="186"/>
      <c r="G107" s="662"/>
      <c r="H107" s="663"/>
      <c r="I107" s="663"/>
      <c r="J107" s="663"/>
      <c r="K107" s="664"/>
      <c r="L107" s="681"/>
      <c r="M107" s="667"/>
      <c r="N107" s="667"/>
      <c r="O107" s="667"/>
      <c r="P107" s="11"/>
      <c r="Q107" s="12"/>
      <c r="R107" s="13"/>
      <c r="S107" s="13"/>
      <c r="T107" s="13"/>
      <c r="U107" s="141"/>
      <c r="V107" s="141"/>
    </row>
    <row r="108" spans="1:22" x14ac:dyDescent="0.2">
      <c r="A108" s="141"/>
      <c r="B108" s="141"/>
      <c r="C108" s="141"/>
      <c r="D108" s="186" t="s">
        <v>107</v>
      </c>
      <c r="E108" s="186"/>
      <c r="F108" s="186"/>
      <c r="G108" s="662"/>
      <c r="H108" s="663"/>
      <c r="I108" s="663"/>
      <c r="J108" s="663"/>
      <c r="K108" s="664"/>
      <c r="L108" s="681"/>
      <c r="M108" s="667"/>
      <c r="N108" s="667"/>
      <c r="O108" s="667"/>
      <c r="P108" s="11"/>
      <c r="Q108" s="12"/>
      <c r="R108" s="13"/>
      <c r="S108" s="13"/>
      <c r="T108" s="13"/>
      <c r="U108" s="141"/>
      <c r="V108" s="141"/>
    </row>
    <row r="109" spans="1:22" ht="15.75" x14ac:dyDescent="0.25">
      <c r="A109" s="141"/>
      <c r="B109" s="153" t="s">
        <v>108</v>
      </c>
      <c r="C109" s="161"/>
      <c r="D109" s="161"/>
      <c r="E109" s="161"/>
      <c r="F109" s="161"/>
      <c r="G109" s="162">
        <f>G110+G115+G127</f>
        <v>0</v>
      </c>
      <c r="H109" s="163">
        <f>H110+H115+H127</f>
        <v>0</v>
      </c>
      <c r="I109" s="163">
        <f>I110+I115+I127</f>
        <v>0</v>
      </c>
      <c r="J109" s="163">
        <f t="shared" ref="J109:T109" si="33">J110+J115+J127</f>
        <v>0</v>
      </c>
      <c r="K109" s="164">
        <f t="shared" si="33"/>
        <v>0</v>
      </c>
      <c r="L109" s="257">
        <f t="shared" si="33"/>
        <v>0</v>
      </c>
      <c r="M109" s="167">
        <f t="shared" si="33"/>
        <v>0</v>
      </c>
      <c r="N109" s="167">
        <f t="shared" si="33"/>
        <v>0</v>
      </c>
      <c r="O109" s="167">
        <f t="shared" si="33"/>
        <v>0</v>
      </c>
      <c r="P109" s="162">
        <f t="shared" si="33"/>
        <v>0</v>
      </c>
      <c r="Q109" s="163">
        <f t="shared" si="33"/>
        <v>0</v>
      </c>
      <c r="R109" s="164">
        <f t="shared" si="33"/>
        <v>0</v>
      </c>
      <c r="S109" s="164">
        <f t="shared" si="33"/>
        <v>0</v>
      </c>
      <c r="T109" s="164">
        <f t="shared" si="33"/>
        <v>0</v>
      </c>
      <c r="U109" s="141"/>
      <c r="V109" s="141"/>
    </row>
    <row r="110" spans="1:22" x14ac:dyDescent="0.2">
      <c r="A110" s="141"/>
      <c r="B110" s="141"/>
      <c r="C110" s="245" t="s">
        <v>102</v>
      </c>
      <c r="D110" s="245"/>
      <c r="E110" s="245"/>
      <c r="F110" s="245"/>
      <c r="G110" s="246">
        <f>G111+G114</f>
        <v>0</v>
      </c>
      <c r="H110" s="247">
        <f>H111+H114</f>
        <v>0</v>
      </c>
      <c r="I110" s="247">
        <f>I111+I114</f>
        <v>0</v>
      </c>
      <c r="J110" s="247">
        <f t="shared" ref="J110:T110" si="34">J111+J114</f>
        <v>0</v>
      </c>
      <c r="K110" s="248">
        <f t="shared" si="34"/>
        <v>0</v>
      </c>
      <c r="L110" s="258">
        <f t="shared" si="34"/>
        <v>0</v>
      </c>
      <c r="M110" s="251">
        <f t="shared" si="34"/>
        <v>0</v>
      </c>
      <c r="N110" s="251">
        <f t="shared" si="34"/>
        <v>0</v>
      </c>
      <c r="O110" s="251">
        <f t="shared" si="34"/>
        <v>0</v>
      </c>
      <c r="P110" s="246">
        <f t="shared" si="34"/>
        <v>0</v>
      </c>
      <c r="Q110" s="247">
        <f t="shared" si="34"/>
        <v>0</v>
      </c>
      <c r="R110" s="248">
        <f t="shared" si="34"/>
        <v>0</v>
      </c>
      <c r="S110" s="248">
        <f t="shared" si="34"/>
        <v>0</v>
      </c>
      <c r="T110" s="248">
        <f t="shared" si="34"/>
        <v>0</v>
      </c>
      <c r="U110" s="141"/>
      <c r="V110" s="141"/>
    </row>
    <row r="111" spans="1:22" x14ac:dyDescent="0.2">
      <c r="A111" s="141"/>
      <c r="B111" s="141"/>
      <c r="C111" s="141"/>
      <c r="D111" s="245" t="s">
        <v>109</v>
      </c>
      <c r="E111" s="245"/>
      <c r="F111" s="245"/>
      <c r="G111" s="246">
        <f>G112+G113</f>
        <v>0</v>
      </c>
      <c r="H111" s="247">
        <f>H112+H113</f>
        <v>0</v>
      </c>
      <c r="I111" s="247">
        <f>I112+I113</f>
        <v>0</v>
      </c>
      <c r="J111" s="247">
        <f t="shared" ref="J111:T111" si="35">J112+J113</f>
        <v>0</v>
      </c>
      <c r="K111" s="248">
        <f t="shared" si="35"/>
        <v>0</v>
      </c>
      <c r="L111" s="258">
        <f t="shared" si="35"/>
        <v>0</v>
      </c>
      <c r="M111" s="251">
        <f t="shared" si="35"/>
        <v>0</v>
      </c>
      <c r="N111" s="251">
        <f t="shared" si="35"/>
        <v>0</v>
      </c>
      <c r="O111" s="251">
        <f t="shared" si="35"/>
        <v>0</v>
      </c>
      <c r="P111" s="246">
        <f t="shared" si="35"/>
        <v>0</v>
      </c>
      <c r="Q111" s="247">
        <f t="shared" si="35"/>
        <v>0</v>
      </c>
      <c r="R111" s="248">
        <f t="shared" si="35"/>
        <v>0</v>
      </c>
      <c r="S111" s="248">
        <f t="shared" si="35"/>
        <v>0</v>
      </c>
      <c r="T111" s="248">
        <f t="shared" si="35"/>
        <v>0</v>
      </c>
      <c r="U111" s="141"/>
      <c r="V111" s="141"/>
    </row>
    <row r="112" spans="1:22" x14ac:dyDescent="0.2">
      <c r="A112" s="141"/>
      <c r="B112" s="141"/>
      <c r="C112" s="141"/>
      <c r="D112" s="172" t="s">
        <v>65</v>
      </c>
      <c r="E112" s="172"/>
      <c r="F112" s="172"/>
      <c r="G112" s="662"/>
      <c r="H112" s="663"/>
      <c r="I112" s="663"/>
      <c r="J112" s="663"/>
      <c r="K112" s="664"/>
      <c r="L112" s="681"/>
      <c r="M112" s="667"/>
      <c r="N112" s="667"/>
      <c r="O112" s="667"/>
      <c r="P112" s="11"/>
      <c r="Q112" s="12"/>
      <c r="R112" s="13"/>
      <c r="S112" s="13"/>
      <c r="T112" s="13"/>
      <c r="U112" s="141"/>
      <c r="V112" s="141"/>
    </row>
    <row r="113" spans="1:22" x14ac:dyDescent="0.2">
      <c r="A113" s="141"/>
      <c r="B113" s="141"/>
      <c r="C113" s="141"/>
      <c r="D113" s="172" t="s">
        <v>66</v>
      </c>
      <c r="E113" s="172"/>
      <c r="F113" s="172"/>
      <c r="G113" s="662"/>
      <c r="H113" s="663"/>
      <c r="I113" s="663"/>
      <c r="J113" s="663"/>
      <c r="K113" s="664"/>
      <c r="L113" s="681"/>
      <c r="M113" s="667"/>
      <c r="N113" s="667"/>
      <c r="O113" s="667"/>
      <c r="P113" s="11"/>
      <c r="Q113" s="12"/>
      <c r="R113" s="13"/>
      <c r="S113" s="13"/>
      <c r="T113" s="13"/>
      <c r="U113" s="141"/>
      <c r="V113" s="141"/>
    </row>
    <row r="114" spans="1:22" x14ac:dyDescent="0.2">
      <c r="A114" s="141"/>
      <c r="B114" s="141"/>
      <c r="C114" s="141"/>
      <c r="D114" s="186" t="s">
        <v>110</v>
      </c>
      <c r="E114" s="186"/>
      <c r="F114" s="186"/>
      <c r="G114" s="662"/>
      <c r="H114" s="663"/>
      <c r="I114" s="663"/>
      <c r="J114" s="663"/>
      <c r="K114" s="664"/>
      <c r="L114" s="681"/>
      <c r="M114" s="667"/>
      <c r="N114" s="667"/>
      <c r="O114" s="667"/>
      <c r="P114" s="11"/>
      <c r="Q114" s="12"/>
      <c r="R114" s="13"/>
      <c r="S114" s="13"/>
      <c r="T114" s="13"/>
      <c r="U114" s="141"/>
      <c r="V114" s="141"/>
    </row>
    <row r="115" spans="1:22" x14ac:dyDescent="0.2">
      <c r="A115" s="141"/>
      <c r="B115" s="141"/>
      <c r="C115" s="245" t="s">
        <v>103</v>
      </c>
      <c r="D115" s="245"/>
      <c r="E115" s="245"/>
      <c r="F115" s="245"/>
      <c r="G115" s="246">
        <f>G116+G117+G118+G119+G122+G123+G124+G125+G126</f>
        <v>0</v>
      </c>
      <c r="H115" s="247">
        <f>H116+H117+H118+H119+H122+H123+H124+H125+H126</f>
        <v>0</v>
      </c>
      <c r="I115" s="247">
        <f>I116+I117+I118+I119+I122+I123+I124+I125+I126</f>
        <v>0</v>
      </c>
      <c r="J115" s="247">
        <f t="shared" ref="J115:T115" si="36">J116+J117+J118+J119+J122+J123+J124+J125+J126</f>
        <v>0</v>
      </c>
      <c r="K115" s="248">
        <f t="shared" si="36"/>
        <v>0</v>
      </c>
      <c r="L115" s="258">
        <f t="shared" si="36"/>
        <v>0</v>
      </c>
      <c r="M115" s="251">
        <f t="shared" si="36"/>
        <v>0</v>
      </c>
      <c r="N115" s="251">
        <f t="shared" si="36"/>
        <v>0</v>
      </c>
      <c r="O115" s="251">
        <f t="shared" si="36"/>
        <v>0</v>
      </c>
      <c r="P115" s="246">
        <f t="shared" si="36"/>
        <v>0</v>
      </c>
      <c r="Q115" s="247">
        <f t="shared" si="36"/>
        <v>0</v>
      </c>
      <c r="R115" s="248">
        <f t="shared" si="36"/>
        <v>0</v>
      </c>
      <c r="S115" s="248">
        <f t="shared" si="36"/>
        <v>0</v>
      </c>
      <c r="T115" s="248">
        <f t="shared" si="36"/>
        <v>0</v>
      </c>
      <c r="U115" s="141"/>
      <c r="V115" s="141"/>
    </row>
    <row r="116" spans="1:22" x14ac:dyDescent="0.2">
      <c r="A116" s="141"/>
      <c r="B116" s="141"/>
      <c r="C116" s="141"/>
      <c r="D116" s="186" t="s">
        <v>104</v>
      </c>
      <c r="E116" s="186"/>
      <c r="F116" s="186"/>
      <c r="G116" s="662"/>
      <c r="H116" s="663"/>
      <c r="I116" s="663"/>
      <c r="J116" s="663"/>
      <c r="K116" s="664"/>
      <c r="L116" s="681"/>
      <c r="M116" s="667"/>
      <c r="N116" s="667"/>
      <c r="O116" s="683"/>
      <c r="P116" s="11"/>
      <c r="Q116" s="12"/>
      <c r="R116" s="13"/>
      <c r="S116" s="13"/>
      <c r="T116" s="13"/>
      <c r="U116" s="141"/>
      <c r="V116" s="141"/>
    </row>
    <row r="117" spans="1:22" x14ac:dyDescent="0.2">
      <c r="A117" s="141"/>
      <c r="B117" s="141"/>
      <c r="C117" s="141"/>
      <c r="D117" s="186" t="s">
        <v>105</v>
      </c>
      <c r="E117" s="186"/>
      <c r="F117" s="186"/>
      <c r="G117" s="662"/>
      <c r="H117" s="663"/>
      <c r="I117" s="663"/>
      <c r="J117" s="663"/>
      <c r="K117" s="664"/>
      <c r="L117" s="681"/>
      <c r="M117" s="667"/>
      <c r="N117" s="667"/>
      <c r="O117" s="667"/>
      <c r="P117" s="11"/>
      <c r="Q117" s="12"/>
      <c r="R117" s="13"/>
      <c r="S117" s="13"/>
      <c r="T117" s="13"/>
      <c r="U117" s="141"/>
      <c r="V117" s="141"/>
    </row>
    <row r="118" spans="1:22" x14ac:dyDescent="0.2">
      <c r="A118" s="141"/>
      <c r="B118" s="141"/>
      <c r="C118" s="141"/>
      <c r="D118" s="186" t="s">
        <v>106</v>
      </c>
      <c r="E118" s="186"/>
      <c r="F118" s="186"/>
      <c r="G118" s="662"/>
      <c r="H118" s="663"/>
      <c r="I118" s="663"/>
      <c r="J118" s="663"/>
      <c r="K118" s="664"/>
      <c r="L118" s="681"/>
      <c r="M118" s="667"/>
      <c r="N118" s="667"/>
      <c r="O118" s="667"/>
      <c r="P118" s="11"/>
      <c r="Q118" s="12"/>
      <c r="R118" s="13"/>
      <c r="S118" s="13"/>
      <c r="T118" s="13"/>
      <c r="U118" s="141"/>
      <c r="V118" s="141"/>
    </row>
    <row r="119" spans="1:22" x14ac:dyDescent="0.2">
      <c r="A119" s="141"/>
      <c r="B119" s="141"/>
      <c r="C119" s="141"/>
      <c r="D119" s="245" t="s">
        <v>111</v>
      </c>
      <c r="E119" s="245"/>
      <c r="F119" s="245"/>
      <c r="G119" s="246">
        <f>G120+G121</f>
        <v>0</v>
      </c>
      <c r="H119" s="247">
        <f>H120+H121</f>
        <v>0</v>
      </c>
      <c r="I119" s="247">
        <f>I120+I121</f>
        <v>0</v>
      </c>
      <c r="J119" s="247">
        <f t="shared" ref="J119:T119" si="37">J120+J121</f>
        <v>0</v>
      </c>
      <c r="K119" s="248">
        <f t="shared" si="37"/>
        <v>0</v>
      </c>
      <c r="L119" s="258">
        <f t="shared" si="37"/>
        <v>0</v>
      </c>
      <c r="M119" s="251">
        <f t="shared" si="37"/>
        <v>0</v>
      </c>
      <c r="N119" s="251">
        <f t="shared" si="37"/>
        <v>0</v>
      </c>
      <c r="O119" s="251">
        <f t="shared" si="37"/>
        <v>0</v>
      </c>
      <c r="P119" s="246">
        <f t="shared" si="37"/>
        <v>0</v>
      </c>
      <c r="Q119" s="247">
        <f t="shared" si="37"/>
        <v>0</v>
      </c>
      <c r="R119" s="248">
        <f t="shared" si="37"/>
        <v>0</v>
      </c>
      <c r="S119" s="248">
        <f t="shared" si="37"/>
        <v>0</v>
      </c>
      <c r="T119" s="248">
        <f t="shared" si="37"/>
        <v>0</v>
      </c>
      <c r="U119" s="141"/>
      <c r="V119" s="141"/>
    </row>
    <row r="120" spans="1:22" x14ac:dyDescent="0.2">
      <c r="A120" s="141"/>
      <c r="B120" s="141"/>
      <c r="C120" s="141"/>
      <c r="D120" s="172" t="s">
        <v>65</v>
      </c>
      <c r="E120" s="172"/>
      <c r="F120" s="172"/>
      <c r="G120" s="662"/>
      <c r="H120" s="663"/>
      <c r="I120" s="663"/>
      <c r="J120" s="663"/>
      <c r="K120" s="664"/>
      <c r="L120" s="681"/>
      <c r="M120" s="667"/>
      <c r="N120" s="667"/>
      <c r="O120" s="667"/>
      <c r="P120" s="11"/>
      <c r="Q120" s="12"/>
      <c r="R120" s="13"/>
      <c r="S120" s="13"/>
      <c r="T120" s="13"/>
      <c r="U120" s="141"/>
      <c r="V120" s="141"/>
    </row>
    <row r="121" spans="1:22" x14ac:dyDescent="0.2">
      <c r="A121" s="141"/>
      <c r="B121" s="141"/>
      <c r="C121" s="141"/>
      <c r="D121" s="172" t="s">
        <v>66</v>
      </c>
      <c r="E121" s="172"/>
      <c r="F121" s="172"/>
      <c r="G121" s="662"/>
      <c r="H121" s="663"/>
      <c r="I121" s="663"/>
      <c r="J121" s="663"/>
      <c r="K121" s="664"/>
      <c r="L121" s="681"/>
      <c r="M121" s="667"/>
      <c r="N121" s="667"/>
      <c r="O121" s="667"/>
      <c r="P121" s="11"/>
      <c r="Q121" s="12"/>
      <c r="R121" s="13"/>
      <c r="S121" s="13"/>
      <c r="T121" s="13"/>
      <c r="U121" s="141"/>
      <c r="V121" s="141"/>
    </row>
    <row r="122" spans="1:22" x14ac:dyDescent="0.2">
      <c r="A122" s="141"/>
      <c r="B122" s="141"/>
      <c r="C122" s="141"/>
      <c r="D122" s="186" t="s">
        <v>112</v>
      </c>
      <c r="E122" s="186"/>
      <c r="F122" s="186"/>
      <c r="G122" s="662"/>
      <c r="H122" s="663"/>
      <c r="I122" s="663"/>
      <c r="J122" s="663"/>
      <c r="K122" s="664"/>
      <c r="L122" s="681"/>
      <c r="M122" s="667"/>
      <c r="N122" s="667"/>
      <c r="O122" s="667"/>
      <c r="P122" s="11"/>
      <c r="Q122" s="12"/>
      <c r="R122" s="13"/>
      <c r="S122" s="13"/>
      <c r="T122" s="13"/>
      <c r="U122" s="141"/>
      <c r="V122" s="141"/>
    </row>
    <row r="123" spans="1:22" x14ac:dyDescent="0.2">
      <c r="A123" s="141"/>
      <c r="B123" s="141"/>
      <c r="C123" s="141"/>
      <c r="D123" s="186" t="s">
        <v>113</v>
      </c>
      <c r="E123" s="186"/>
      <c r="F123" s="186"/>
      <c r="G123" s="662"/>
      <c r="H123" s="663"/>
      <c r="I123" s="663"/>
      <c r="J123" s="663"/>
      <c r="K123" s="664"/>
      <c r="L123" s="681"/>
      <c r="M123" s="667"/>
      <c r="N123" s="667"/>
      <c r="O123" s="667"/>
      <c r="P123" s="11"/>
      <c r="Q123" s="12"/>
      <c r="R123" s="13"/>
      <c r="S123" s="13"/>
      <c r="T123" s="13"/>
      <c r="U123" s="141"/>
      <c r="V123" s="141"/>
    </row>
    <row r="124" spans="1:22" x14ac:dyDescent="0.2">
      <c r="A124" s="141"/>
      <c r="B124" s="141"/>
      <c r="C124" s="141"/>
      <c r="D124" s="186" t="s">
        <v>114</v>
      </c>
      <c r="E124" s="186"/>
      <c r="F124" s="186"/>
      <c r="G124" s="662"/>
      <c r="H124" s="663"/>
      <c r="I124" s="663"/>
      <c r="J124" s="663"/>
      <c r="K124" s="664"/>
      <c r="L124" s="681"/>
      <c r="M124" s="667"/>
      <c r="N124" s="667"/>
      <c r="O124" s="667"/>
      <c r="P124" s="11"/>
      <c r="Q124" s="12"/>
      <c r="R124" s="13"/>
      <c r="S124" s="13"/>
      <c r="T124" s="13"/>
      <c r="U124" s="141"/>
      <c r="V124" s="141"/>
    </row>
    <row r="125" spans="1:22" x14ac:dyDescent="0.2">
      <c r="A125" s="141"/>
      <c r="B125" s="141"/>
      <c r="C125" s="141"/>
      <c r="D125" s="186" t="s">
        <v>115</v>
      </c>
      <c r="E125" s="186"/>
      <c r="F125" s="186"/>
      <c r="G125" s="662"/>
      <c r="H125" s="663"/>
      <c r="I125" s="663"/>
      <c r="J125" s="663"/>
      <c r="K125" s="664"/>
      <c r="L125" s="681"/>
      <c r="M125" s="667"/>
      <c r="N125" s="667"/>
      <c r="O125" s="667"/>
      <c r="P125" s="11"/>
      <c r="Q125" s="12"/>
      <c r="R125" s="13"/>
      <c r="S125" s="13"/>
      <c r="T125" s="13"/>
      <c r="U125" s="141"/>
      <c r="V125" s="141"/>
    </row>
    <row r="126" spans="1:22" x14ac:dyDescent="0.2">
      <c r="A126" s="141"/>
      <c r="B126" s="141"/>
      <c r="C126" s="141"/>
      <c r="D126" s="186" t="s">
        <v>116</v>
      </c>
      <c r="E126" s="186"/>
      <c r="F126" s="186"/>
      <c r="G126" s="662"/>
      <c r="H126" s="663"/>
      <c r="I126" s="663"/>
      <c r="J126" s="663"/>
      <c r="K126" s="664"/>
      <c r="L126" s="681"/>
      <c r="M126" s="667"/>
      <c r="N126" s="667"/>
      <c r="O126" s="667"/>
      <c r="P126" s="11"/>
      <c r="Q126" s="12"/>
      <c r="R126" s="13"/>
      <c r="S126" s="13"/>
      <c r="T126" s="13"/>
      <c r="U126" s="141"/>
      <c r="V126" s="141"/>
    </row>
    <row r="127" spans="1:22" x14ac:dyDescent="0.2">
      <c r="A127" s="141"/>
      <c r="B127" s="141"/>
      <c r="C127" s="186" t="s">
        <v>117</v>
      </c>
      <c r="D127" s="186"/>
      <c r="E127" s="186"/>
      <c r="F127" s="186"/>
      <c r="G127" s="662"/>
      <c r="H127" s="663"/>
      <c r="I127" s="663"/>
      <c r="J127" s="663"/>
      <c r="K127" s="664"/>
      <c r="L127" s="681"/>
      <c r="M127" s="667"/>
      <c r="N127" s="667"/>
      <c r="O127" s="667"/>
      <c r="P127" s="11"/>
      <c r="Q127" s="12"/>
      <c r="R127" s="13"/>
      <c r="S127" s="13"/>
      <c r="T127" s="13"/>
      <c r="U127" s="141"/>
      <c r="V127" s="141"/>
    </row>
    <row r="128" spans="1:22" ht="15.75" x14ac:dyDescent="0.25">
      <c r="A128" s="141"/>
      <c r="B128" s="183" t="s">
        <v>118</v>
      </c>
      <c r="C128" s="185"/>
      <c r="D128" s="185"/>
      <c r="E128" s="185"/>
      <c r="F128" s="185"/>
      <c r="G128" s="155">
        <f>SUM(G129:G130)</f>
        <v>0</v>
      </c>
      <c r="H128" s="156">
        <f>SUM(H129:H130)</f>
        <v>0</v>
      </c>
      <c r="I128" s="156">
        <f>SUM(I129:I130)</f>
        <v>0</v>
      </c>
      <c r="J128" s="156">
        <f t="shared" ref="J128:T128" si="38">SUM(J129:J130)</f>
        <v>0</v>
      </c>
      <c r="K128" s="157">
        <f t="shared" si="38"/>
        <v>0</v>
      </c>
      <c r="L128" s="259">
        <f t="shared" si="38"/>
        <v>0</v>
      </c>
      <c r="M128" s="160">
        <f t="shared" si="38"/>
        <v>0</v>
      </c>
      <c r="N128" s="160">
        <f t="shared" si="38"/>
        <v>0</v>
      </c>
      <c r="O128" s="160">
        <f t="shared" si="38"/>
        <v>0</v>
      </c>
      <c r="P128" s="155">
        <f t="shared" si="38"/>
        <v>0</v>
      </c>
      <c r="Q128" s="156">
        <f t="shared" si="38"/>
        <v>0</v>
      </c>
      <c r="R128" s="157">
        <f t="shared" si="38"/>
        <v>0</v>
      </c>
      <c r="S128" s="157">
        <f t="shared" si="38"/>
        <v>0</v>
      </c>
      <c r="T128" s="157">
        <f t="shared" si="38"/>
        <v>0</v>
      </c>
      <c r="U128" s="141"/>
      <c r="V128" s="141"/>
    </row>
    <row r="129" spans="1:22" x14ac:dyDescent="0.2">
      <c r="A129" s="141"/>
      <c r="B129" s="141"/>
      <c r="C129" s="245" t="s">
        <v>119</v>
      </c>
      <c r="D129" s="245"/>
      <c r="E129" s="245"/>
      <c r="F129" s="245"/>
      <c r="G129" s="684"/>
      <c r="H129" s="685"/>
      <c r="I129" s="685"/>
      <c r="J129" s="685"/>
      <c r="K129" s="686"/>
      <c r="L129" s="687"/>
      <c r="M129" s="688"/>
      <c r="N129" s="688"/>
      <c r="O129" s="688"/>
      <c r="P129" s="25"/>
      <c r="Q129" s="26"/>
      <c r="R129" s="27"/>
      <c r="S129" s="27"/>
      <c r="T129" s="27"/>
      <c r="U129" s="141"/>
      <c r="V129" s="141"/>
    </row>
    <row r="130" spans="1:22" x14ac:dyDescent="0.2">
      <c r="A130" s="141"/>
      <c r="B130" s="141"/>
      <c r="C130" s="245" t="s">
        <v>54</v>
      </c>
      <c r="D130" s="245"/>
      <c r="E130" s="245"/>
      <c r="F130" s="245"/>
      <c r="G130" s="246">
        <f>SUM(G131:G132)</f>
        <v>0</v>
      </c>
      <c r="H130" s="247">
        <f>SUM(H131:H132)</f>
        <v>0</v>
      </c>
      <c r="I130" s="247">
        <f>SUM(I131:I132)</f>
        <v>0</v>
      </c>
      <c r="J130" s="247">
        <f t="shared" ref="J130:T130" si="39">SUM(J131:J132)</f>
        <v>0</v>
      </c>
      <c r="K130" s="248">
        <f t="shared" si="39"/>
        <v>0</v>
      </c>
      <c r="L130" s="258">
        <f t="shared" si="39"/>
        <v>0</v>
      </c>
      <c r="M130" s="251">
        <f t="shared" si="39"/>
        <v>0</v>
      </c>
      <c r="N130" s="251">
        <f t="shared" si="39"/>
        <v>0</v>
      </c>
      <c r="O130" s="251">
        <f t="shared" si="39"/>
        <v>0</v>
      </c>
      <c r="P130" s="246">
        <f t="shared" si="39"/>
        <v>0</v>
      </c>
      <c r="Q130" s="247">
        <f t="shared" si="39"/>
        <v>0</v>
      </c>
      <c r="R130" s="248">
        <f t="shared" si="39"/>
        <v>0</v>
      </c>
      <c r="S130" s="248">
        <f t="shared" si="39"/>
        <v>0</v>
      </c>
      <c r="T130" s="248">
        <f t="shared" si="39"/>
        <v>0</v>
      </c>
      <c r="U130" s="141"/>
      <c r="V130" s="141"/>
    </row>
    <row r="131" spans="1:22" x14ac:dyDescent="0.2">
      <c r="A131" s="141"/>
      <c r="B131" s="141"/>
      <c r="C131" s="141"/>
      <c r="D131" s="172" t="s">
        <v>99</v>
      </c>
      <c r="E131" s="172"/>
      <c r="F131" s="172"/>
      <c r="G131" s="662"/>
      <c r="H131" s="663"/>
      <c r="I131" s="663"/>
      <c r="J131" s="663"/>
      <c r="K131" s="664"/>
      <c r="L131" s="681"/>
      <c r="M131" s="667"/>
      <c r="N131" s="667"/>
      <c r="O131" s="667"/>
      <c r="P131" s="11"/>
      <c r="Q131" s="12"/>
      <c r="R131" s="13"/>
      <c r="S131" s="13"/>
      <c r="T131" s="13"/>
      <c r="U131" s="141"/>
      <c r="V131" s="141"/>
    </row>
    <row r="132" spans="1:22" ht="15.75" thickBot="1" x14ac:dyDescent="0.25">
      <c r="A132" s="141"/>
      <c r="B132" s="141"/>
      <c r="C132" s="141"/>
      <c r="D132" s="172" t="s">
        <v>100</v>
      </c>
      <c r="E132" s="172"/>
      <c r="F132" s="172"/>
      <c r="G132" s="662"/>
      <c r="H132" s="663"/>
      <c r="I132" s="663"/>
      <c r="J132" s="663"/>
      <c r="K132" s="664"/>
      <c r="L132" s="681"/>
      <c r="M132" s="667"/>
      <c r="N132" s="667"/>
      <c r="O132" s="667"/>
      <c r="P132" s="11"/>
      <c r="Q132" s="12"/>
      <c r="R132" s="13"/>
      <c r="S132" s="13"/>
      <c r="T132" s="13"/>
      <c r="U132" s="141"/>
      <c r="V132" s="141"/>
    </row>
    <row r="133" spans="1:22" ht="17.25" thickTop="1" thickBot="1" x14ac:dyDescent="0.3">
      <c r="A133" s="175"/>
      <c r="B133" s="175"/>
      <c r="C133" s="175"/>
      <c r="D133" s="175" t="s">
        <v>120</v>
      </c>
      <c r="E133" s="175"/>
      <c r="F133" s="175"/>
      <c r="G133" s="612">
        <f>G83+G93</f>
        <v>0</v>
      </c>
      <c r="H133" s="613">
        <f>H83+H93</f>
        <v>0</v>
      </c>
      <c r="I133" s="613">
        <f>I83+I93</f>
        <v>0</v>
      </c>
      <c r="J133" s="613">
        <f t="shared" ref="J133:T133" si="40">J83+J93</f>
        <v>0</v>
      </c>
      <c r="K133" s="614">
        <f t="shared" si="40"/>
        <v>0</v>
      </c>
      <c r="L133" s="616">
        <f t="shared" si="40"/>
        <v>0</v>
      </c>
      <c r="M133" s="617">
        <f t="shared" si="40"/>
        <v>0</v>
      </c>
      <c r="N133" s="617">
        <f t="shared" si="40"/>
        <v>0</v>
      </c>
      <c r="O133" s="617">
        <f t="shared" si="40"/>
        <v>0</v>
      </c>
      <c r="P133" s="612">
        <f t="shared" si="40"/>
        <v>0</v>
      </c>
      <c r="Q133" s="613">
        <f t="shared" si="40"/>
        <v>0</v>
      </c>
      <c r="R133" s="614">
        <f t="shared" si="40"/>
        <v>0</v>
      </c>
      <c r="S133" s="614">
        <f t="shared" si="40"/>
        <v>0</v>
      </c>
      <c r="T133" s="614">
        <f t="shared" si="40"/>
        <v>0</v>
      </c>
      <c r="U133" s="141"/>
      <c r="V133" s="141"/>
    </row>
    <row r="134" spans="1:22" ht="13.5" customHeight="1" thickTop="1" x14ac:dyDescent="0.2">
      <c r="A134" s="141"/>
      <c r="B134" s="141"/>
      <c r="C134" s="141"/>
      <c r="D134" s="141"/>
      <c r="E134" s="141"/>
      <c r="F134" s="141"/>
      <c r="G134" s="598" t="s">
        <v>9</v>
      </c>
      <c r="H134" s="598"/>
      <c r="I134" s="598"/>
      <c r="J134" s="598"/>
      <c r="K134" s="598"/>
      <c r="L134" s="285" t="s">
        <v>10</v>
      </c>
      <c r="M134" s="598"/>
      <c r="N134" s="598"/>
      <c r="O134" s="598"/>
      <c r="P134" s="598" t="s">
        <v>11</v>
      </c>
      <c r="Q134" s="598"/>
      <c r="R134" s="598"/>
      <c r="S134" s="598"/>
      <c r="T134" s="599"/>
      <c r="U134" s="141"/>
      <c r="V134" s="141"/>
    </row>
    <row r="135" spans="1:22" ht="15.75" x14ac:dyDescent="0.25">
      <c r="A135" s="141"/>
      <c r="B135" s="150"/>
      <c r="C135" s="141"/>
      <c r="D135" s="141"/>
      <c r="E135" s="150"/>
      <c r="F135" s="551" t="s">
        <v>12</v>
      </c>
      <c r="G135" s="615" t="str">
        <f>IF(G$3="","",G$3)</f>
        <v/>
      </c>
      <c r="H135" s="594" t="str">
        <f>IF(H$3="","",H$3)</f>
        <v/>
      </c>
      <c r="I135" s="594" t="str">
        <f>IF(I$3="","",I$3)</f>
        <v/>
      </c>
      <c r="J135" s="594" t="str">
        <f t="shared" ref="J135:T135" si="41">IF(J$3="","",J$3)</f>
        <v/>
      </c>
      <c r="K135" s="595" t="str">
        <f t="shared" si="41"/>
        <v/>
      </c>
      <c r="L135" s="600" t="str">
        <f t="shared" si="41"/>
        <v/>
      </c>
      <c r="M135" s="594" t="str">
        <f t="shared" si="41"/>
        <v/>
      </c>
      <c r="N135" s="594" t="str">
        <f t="shared" si="41"/>
        <v/>
      </c>
      <c r="O135" s="595" t="str">
        <f t="shared" si="41"/>
        <v/>
      </c>
      <c r="P135" s="615" t="str">
        <f t="shared" si="41"/>
        <v/>
      </c>
      <c r="Q135" s="594" t="str">
        <f t="shared" si="41"/>
        <v/>
      </c>
      <c r="R135" s="595" t="str">
        <f t="shared" si="41"/>
        <v/>
      </c>
      <c r="S135" s="595" t="str">
        <f t="shared" si="41"/>
        <v/>
      </c>
      <c r="T135" s="595" t="str">
        <f t="shared" si="41"/>
        <v/>
      </c>
      <c r="U135" s="141"/>
      <c r="V135" s="141"/>
    </row>
    <row r="136" spans="1:22" ht="136.5" customHeight="1" thickBot="1" x14ac:dyDescent="0.25">
      <c r="A136" s="255"/>
      <c r="B136" s="144"/>
      <c r="C136" s="144"/>
      <c r="D136" s="144" t="s">
        <v>121</v>
      </c>
      <c r="E136" s="144"/>
      <c r="F136" s="144"/>
      <c r="G136" s="137" t="s">
        <v>298</v>
      </c>
      <c r="H136" s="138" t="s">
        <v>299</v>
      </c>
      <c r="I136" s="138" t="s">
        <v>300</v>
      </c>
      <c r="J136" s="138" t="s">
        <v>301</v>
      </c>
      <c r="K136" s="145" t="s">
        <v>13</v>
      </c>
      <c r="L136" s="528" t="s">
        <v>14</v>
      </c>
      <c r="M136" s="529" t="s">
        <v>15</v>
      </c>
      <c r="N136" s="136" t="s">
        <v>16</v>
      </c>
      <c r="O136" s="136" t="s">
        <v>17</v>
      </c>
      <c r="P136" s="137" t="s">
        <v>18</v>
      </c>
      <c r="Q136" s="138" t="s">
        <v>19</v>
      </c>
      <c r="R136" s="140" t="s">
        <v>20</v>
      </c>
      <c r="S136" s="140" t="s">
        <v>21</v>
      </c>
      <c r="T136" s="140" t="s">
        <v>22</v>
      </c>
      <c r="U136" s="141"/>
      <c r="V136" s="141"/>
    </row>
    <row r="137" spans="1:22" ht="16.5" thickTop="1" x14ac:dyDescent="0.25">
      <c r="A137" s="351" t="s">
        <v>122</v>
      </c>
      <c r="B137" s="352"/>
      <c r="C137" s="352"/>
      <c r="D137" s="352"/>
      <c r="E137" s="352"/>
      <c r="F137" s="352"/>
      <c r="G137" s="345">
        <f>SUM(G140:G143)</f>
        <v>0</v>
      </c>
      <c r="H137" s="346">
        <f>SUM(H140:H143)</f>
        <v>0</v>
      </c>
      <c r="I137" s="346">
        <f>SUM(I140:I143)</f>
        <v>0</v>
      </c>
      <c r="J137" s="346">
        <f t="shared" ref="J137:T137" si="42">SUM(J140:J143)</f>
        <v>0</v>
      </c>
      <c r="K137" s="347">
        <f t="shared" si="42"/>
        <v>0</v>
      </c>
      <c r="L137" s="348">
        <f t="shared" si="42"/>
        <v>0</v>
      </c>
      <c r="M137" s="349">
        <f t="shared" si="42"/>
        <v>0</v>
      </c>
      <c r="N137" s="349">
        <f t="shared" si="42"/>
        <v>0</v>
      </c>
      <c r="O137" s="350">
        <f t="shared" si="42"/>
        <v>0</v>
      </c>
      <c r="P137" s="345">
        <f t="shared" si="42"/>
        <v>0</v>
      </c>
      <c r="Q137" s="346">
        <f t="shared" si="42"/>
        <v>0</v>
      </c>
      <c r="R137" s="347">
        <f t="shared" si="42"/>
        <v>0</v>
      </c>
      <c r="S137" s="347">
        <f t="shared" si="42"/>
        <v>0</v>
      </c>
      <c r="T137" s="347">
        <f t="shared" si="42"/>
        <v>0</v>
      </c>
      <c r="U137" s="141"/>
      <c r="V137" s="141"/>
    </row>
    <row r="138" spans="1:22" x14ac:dyDescent="0.2">
      <c r="A138" s="141"/>
      <c r="B138" s="172"/>
      <c r="C138" s="172" t="s">
        <v>123</v>
      </c>
      <c r="D138" s="172"/>
      <c r="E138" s="172"/>
      <c r="F138" s="172"/>
      <c r="G138" s="662"/>
      <c r="H138" s="663"/>
      <c r="I138" s="663"/>
      <c r="J138" s="663"/>
      <c r="K138" s="664"/>
      <c r="L138" s="665"/>
      <c r="M138" s="666"/>
      <c r="N138" s="667"/>
      <c r="O138" s="667"/>
      <c r="P138" s="20"/>
      <c r="Q138" s="21"/>
      <c r="R138" s="22"/>
      <c r="S138" s="22"/>
      <c r="T138" s="22"/>
      <c r="U138" s="141"/>
      <c r="V138" s="141"/>
    </row>
    <row r="139" spans="1:22" s="31" customFormat="1" ht="15.75" customHeight="1" x14ac:dyDescent="0.25">
      <c r="A139" s="260"/>
      <c r="B139" s="261"/>
      <c r="C139" s="172" t="s">
        <v>319</v>
      </c>
      <c r="D139" s="575"/>
      <c r="E139" s="575"/>
      <c r="F139" s="575"/>
      <c r="G139" s="689"/>
      <c r="H139" s="690"/>
      <c r="I139" s="690"/>
      <c r="J139" s="690"/>
      <c r="K139" s="691"/>
      <c r="L139" s="692"/>
      <c r="M139" s="693"/>
      <c r="N139" s="694"/>
      <c r="O139" s="694"/>
      <c r="P139" s="28"/>
      <c r="Q139" s="29"/>
      <c r="R139" s="30"/>
      <c r="S139" s="30"/>
      <c r="T139" s="30"/>
      <c r="U139" s="342"/>
      <c r="V139" s="342"/>
    </row>
    <row r="140" spans="1:22" ht="17.25" customHeight="1" x14ac:dyDescent="0.2">
      <c r="A140" s="141"/>
      <c r="B140" s="172" t="s">
        <v>124</v>
      </c>
      <c r="C140" s="172"/>
      <c r="D140" s="172"/>
      <c r="E140" s="172"/>
      <c r="F140" s="172"/>
      <c r="G140" s="662"/>
      <c r="H140" s="663"/>
      <c r="I140" s="663"/>
      <c r="J140" s="663"/>
      <c r="K140" s="664"/>
      <c r="L140" s="665"/>
      <c r="M140" s="666"/>
      <c r="N140" s="667"/>
      <c r="O140" s="667"/>
      <c r="P140" s="20"/>
      <c r="Q140" s="21"/>
      <c r="R140" s="22"/>
      <c r="S140" s="22"/>
      <c r="T140" s="22"/>
      <c r="U140" s="141"/>
      <c r="V140" s="141"/>
    </row>
    <row r="141" spans="1:22" x14ac:dyDescent="0.2">
      <c r="A141" s="141"/>
      <c r="B141" s="651" t="s">
        <v>125</v>
      </c>
      <c r="C141" s="651"/>
      <c r="D141" s="651"/>
      <c r="E141" s="651"/>
      <c r="F141" s="652"/>
      <c r="G141" s="662"/>
      <c r="H141" s="663"/>
      <c r="I141" s="663"/>
      <c r="J141" s="663"/>
      <c r="K141" s="664"/>
      <c r="L141" s="665"/>
      <c r="M141" s="666"/>
      <c r="N141" s="667"/>
      <c r="O141" s="667"/>
      <c r="P141" s="20"/>
      <c r="Q141" s="21"/>
      <c r="R141" s="22"/>
      <c r="S141" s="22"/>
      <c r="T141" s="22"/>
      <c r="U141" s="141"/>
      <c r="V141" s="141"/>
    </row>
    <row r="142" spans="1:22" x14ac:dyDescent="0.2">
      <c r="A142" s="141"/>
      <c r="B142" s="172" t="s">
        <v>126</v>
      </c>
      <c r="C142" s="172"/>
      <c r="D142" s="172"/>
      <c r="E142" s="172"/>
      <c r="F142" s="172"/>
      <c r="G142" s="662"/>
      <c r="H142" s="663"/>
      <c r="I142" s="663"/>
      <c r="J142" s="663"/>
      <c r="K142" s="664"/>
      <c r="L142" s="665"/>
      <c r="M142" s="666"/>
      <c r="N142" s="667"/>
      <c r="O142" s="667"/>
      <c r="P142" s="11"/>
      <c r="Q142" s="12"/>
      <c r="R142" s="13"/>
      <c r="S142" s="13"/>
      <c r="T142" s="13"/>
      <c r="U142" s="141"/>
      <c r="V142" s="141"/>
    </row>
    <row r="143" spans="1:22" x14ac:dyDescent="0.2">
      <c r="A143" s="141"/>
      <c r="B143" s="262" t="s">
        <v>127</v>
      </c>
      <c r="C143" s="262"/>
      <c r="D143" s="262"/>
      <c r="E143" s="262"/>
      <c r="F143" s="262"/>
      <c r="G143" s="674"/>
      <c r="H143" s="675"/>
      <c r="I143" s="675"/>
      <c r="J143" s="675"/>
      <c r="K143" s="676"/>
      <c r="L143" s="677"/>
      <c r="M143" s="678"/>
      <c r="N143" s="679"/>
      <c r="O143" s="679"/>
      <c r="P143" s="17"/>
      <c r="Q143" s="18"/>
      <c r="R143" s="19"/>
      <c r="S143" s="19"/>
      <c r="T143" s="19"/>
      <c r="U143" s="141"/>
      <c r="V143" s="141"/>
    </row>
    <row r="144" spans="1:22" ht="15.75" x14ac:dyDescent="0.25">
      <c r="A144" s="353" t="s">
        <v>128</v>
      </c>
      <c r="B144" s="154"/>
      <c r="C144" s="154"/>
      <c r="D144" s="154"/>
      <c r="E144" s="154"/>
      <c r="F144" s="154"/>
      <c r="G144" s="354">
        <f>G145+G146+G147+G148+G150+G151+G152+G153</f>
        <v>0</v>
      </c>
      <c r="H144" s="355">
        <f>H145+H146+H147+H148+H150+H151+H152+H153</f>
        <v>0</v>
      </c>
      <c r="I144" s="355">
        <f>I145+I146+I147+I148+I150+I151+I152+I153</f>
        <v>0</v>
      </c>
      <c r="J144" s="355">
        <f t="shared" ref="J144:T144" si="43">J145+J146+J147+J148+J150+J151+J152+J153</f>
        <v>0</v>
      </c>
      <c r="K144" s="356">
        <f t="shared" si="43"/>
        <v>0</v>
      </c>
      <c r="L144" s="357">
        <f t="shared" si="43"/>
        <v>0</v>
      </c>
      <c r="M144" s="358">
        <f t="shared" si="43"/>
        <v>0</v>
      </c>
      <c r="N144" s="358">
        <f t="shared" si="43"/>
        <v>0</v>
      </c>
      <c r="O144" s="359">
        <f t="shared" si="43"/>
        <v>0</v>
      </c>
      <c r="P144" s="354">
        <f t="shared" si="43"/>
        <v>0</v>
      </c>
      <c r="Q144" s="355">
        <f t="shared" si="43"/>
        <v>0</v>
      </c>
      <c r="R144" s="356">
        <f t="shared" si="43"/>
        <v>0</v>
      </c>
      <c r="S144" s="356">
        <f t="shared" si="43"/>
        <v>0</v>
      </c>
      <c r="T144" s="356">
        <f t="shared" si="43"/>
        <v>0</v>
      </c>
      <c r="U144" s="141"/>
      <c r="V144" s="141"/>
    </row>
    <row r="145" spans="1:22" x14ac:dyDescent="0.2">
      <c r="A145" s="141"/>
      <c r="B145" s="173" t="s">
        <v>129</v>
      </c>
      <c r="C145" s="173"/>
      <c r="D145" s="173"/>
      <c r="E145" s="173"/>
      <c r="F145" s="173"/>
      <c r="G145" s="668"/>
      <c r="H145" s="669"/>
      <c r="I145" s="669"/>
      <c r="J145" s="669"/>
      <c r="K145" s="670"/>
      <c r="L145" s="671"/>
      <c r="M145" s="672"/>
      <c r="N145" s="673"/>
      <c r="O145" s="673"/>
      <c r="P145" s="14"/>
      <c r="Q145" s="15"/>
      <c r="R145" s="16"/>
      <c r="S145" s="16"/>
      <c r="T145" s="16"/>
      <c r="U145" s="141"/>
      <c r="V145" s="141"/>
    </row>
    <row r="146" spans="1:22" x14ac:dyDescent="0.2">
      <c r="A146" s="141"/>
      <c r="B146" s="172" t="s">
        <v>130</v>
      </c>
      <c r="C146" s="172"/>
      <c r="D146" s="172"/>
      <c r="E146" s="172"/>
      <c r="F146" s="172"/>
      <c r="G146" s="662"/>
      <c r="H146" s="663"/>
      <c r="I146" s="663"/>
      <c r="J146" s="663"/>
      <c r="K146" s="664"/>
      <c r="L146" s="665"/>
      <c r="M146" s="666"/>
      <c r="N146" s="667"/>
      <c r="O146" s="667"/>
      <c r="P146" s="11"/>
      <c r="Q146" s="12"/>
      <c r="R146" s="13"/>
      <c r="S146" s="13"/>
      <c r="T146" s="13"/>
      <c r="U146" s="141"/>
      <c r="V146" s="141"/>
    </row>
    <row r="147" spans="1:22" x14ac:dyDescent="0.2">
      <c r="A147" s="141"/>
      <c r="B147" s="172" t="s">
        <v>131</v>
      </c>
      <c r="C147" s="172"/>
      <c r="D147" s="172"/>
      <c r="E147" s="172"/>
      <c r="F147" s="172"/>
      <c r="G147" s="662"/>
      <c r="H147" s="663"/>
      <c r="I147" s="663"/>
      <c r="J147" s="663"/>
      <c r="K147" s="664"/>
      <c r="L147" s="665"/>
      <c r="M147" s="666"/>
      <c r="N147" s="667"/>
      <c r="O147" s="667"/>
      <c r="P147" s="11"/>
      <c r="Q147" s="12"/>
      <c r="R147" s="13"/>
      <c r="S147" s="13"/>
      <c r="T147" s="13"/>
      <c r="U147" s="141"/>
      <c r="V147" s="141"/>
    </row>
    <row r="148" spans="1:22" x14ac:dyDescent="0.2">
      <c r="A148" s="141"/>
      <c r="B148" s="172" t="s">
        <v>132</v>
      </c>
      <c r="C148" s="172"/>
      <c r="D148" s="172"/>
      <c r="E148" s="172"/>
      <c r="F148" s="172"/>
      <c r="G148" s="662"/>
      <c r="H148" s="663"/>
      <c r="I148" s="663"/>
      <c r="J148" s="663"/>
      <c r="K148" s="664"/>
      <c r="L148" s="665"/>
      <c r="M148" s="666"/>
      <c r="N148" s="667"/>
      <c r="O148" s="667"/>
      <c r="P148" s="11"/>
      <c r="Q148" s="12"/>
      <c r="R148" s="13"/>
      <c r="S148" s="13"/>
      <c r="T148" s="13"/>
      <c r="U148" s="141"/>
      <c r="V148" s="141"/>
    </row>
    <row r="149" spans="1:22" x14ac:dyDescent="0.2">
      <c r="A149" s="141"/>
      <c r="B149" s="172"/>
      <c r="C149" s="172" t="s">
        <v>133</v>
      </c>
      <c r="D149" s="172"/>
      <c r="E149" s="172"/>
      <c r="F149" s="172"/>
      <c r="G149" s="662"/>
      <c r="H149" s="663"/>
      <c r="I149" s="663"/>
      <c r="J149" s="663"/>
      <c r="K149" s="664"/>
      <c r="L149" s="665"/>
      <c r="M149" s="666"/>
      <c r="N149" s="667"/>
      <c r="O149" s="667"/>
      <c r="P149" s="20"/>
      <c r="Q149" s="21"/>
      <c r="R149" s="22"/>
      <c r="S149" s="22"/>
      <c r="T149" s="22"/>
      <c r="U149" s="141"/>
      <c r="V149" s="141"/>
    </row>
    <row r="150" spans="1:22" x14ac:dyDescent="0.2">
      <c r="A150" s="141"/>
      <c r="B150" s="172" t="s">
        <v>134</v>
      </c>
      <c r="C150" s="172"/>
      <c r="D150" s="172"/>
      <c r="E150" s="172"/>
      <c r="F150" s="172"/>
      <c r="G150" s="662"/>
      <c r="H150" s="663"/>
      <c r="I150" s="663"/>
      <c r="J150" s="663"/>
      <c r="K150" s="664"/>
      <c r="L150" s="665"/>
      <c r="M150" s="666"/>
      <c r="N150" s="667"/>
      <c r="O150" s="667"/>
      <c r="P150" s="20"/>
      <c r="Q150" s="21"/>
      <c r="R150" s="22"/>
      <c r="S150" s="22"/>
      <c r="T150" s="22"/>
      <c r="U150" s="141"/>
      <c r="V150" s="141"/>
    </row>
    <row r="151" spans="1:22" x14ac:dyDescent="0.2">
      <c r="A151" s="141"/>
      <c r="B151" s="172" t="s">
        <v>135</v>
      </c>
      <c r="C151" s="172"/>
      <c r="D151" s="172"/>
      <c r="E151" s="172"/>
      <c r="F151" s="172"/>
      <c r="G151" s="662"/>
      <c r="H151" s="663"/>
      <c r="I151" s="663"/>
      <c r="J151" s="663"/>
      <c r="K151" s="664"/>
      <c r="L151" s="665"/>
      <c r="M151" s="666"/>
      <c r="N151" s="667"/>
      <c r="O151" s="667"/>
      <c r="P151" s="11"/>
      <c r="Q151" s="12"/>
      <c r="R151" s="13"/>
      <c r="S151" s="13"/>
      <c r="T151" s="13"/>
      <c r="U151" s="141"/>
      <c r="V151" s="141"/>
    </row>
    <row r="152" spans="1:22" x14ac:dyDescent="0.2">
      <c r="A152" s="141"/>
      <c r="B152" s="172" t="s">
        <v>136</v>
      </c>
      <c r="C152" s="172"/>
      <c r="D152" s="172"/>
      <c r="E152" s="172"/>
      <c r="F152" s="172"/>
      <c r="G152" s="662"/>
      <c r="H152" s="663"/>
      <c r="I152" s="663"/>
      <c r="J152" s="663"/>
      <c r="K152" s="664"/>
      <c r="L152" s="665"/>
      <c r="M152" s="666"/>
      <c r="N152" s="667"/>
      <c r="O152" s="667"/>
      <c r="P152" s="11"/>
      <c r="Q152" s="12"/>
      <c r="R152" s="13"/>
      <c r="S152" s="13"/>
      <c r="T152" s="13"/>
      <c r="U152" s="141"/>
      <c r="V152" s="141"/>
    </row>
    <row r="153" spans="1:22" ht="15.75" thickBot="1" x14ac:dyDescent="0.25">
      <c r="A153" s="141"/>
      <c r="B153" s="141" t="s">
        <v>137</v>
      </c>
      <c r="C153" s="141"/>
      <c r="D153" s="141"/>
      <c r="E153" s="141"/>
      <c r="F153" s="141"/>
      <c r="G153" s="684"/>
      <c r="H153" s="685"/>
      <c r="I153" s="685"/>
      <c r="J153" s="685"/>
      <c r="K153" s="686"/>
      <c r="L153" s="695"/>
      <c r="M153" s="696"/>
      <c r="N153" s="688"/>
      <c r="O153" s="688"/>
      <c r="P153" s="25"/>
      <c r="Q153" s="26"/>
      <c r="R153" s="27"/>
      <c r="S153" s="27"/>
      <c r="T153" s="27"/>
      <c r="U153" s="141"/>
      <c r="V153" s="141"/>
    </row>
    <row r="154" spans="1:22" ht="17.25" thickTop="1" thickBot="1" x14ac:dyDescent="0.3">
      <c r="A154" s="151" t="s">
        <v>138</v>
      </c>
      <c r="B154" s="152"/>
      <c r="C154" s="152"/>
      <c r="D154" s="152"/>
      <c r="E154" s="152"/>
      <c r="F154" s="152"/>
      <c r="G154" s="360">
        <f>G137-G144</f>
        <v>0</v>
      </c>
      <c r="H154" s="361">
        <f>H137-H144</f>
        <v>0</v>
      </c>
      <c r="I154" s="361">
        <f>I137-I144</f>
        <v>0</v>
      </c>
      <c r="J154" s="361">
        <f t="shared" ref="J154:T154" si="44">J137-J144</f>
        <v>0</v>
      </c>
      <c r="K154" s="362">
        <f t="shared" si="44"/>
        <v>0</v>
      </c>
      <c r="L154" s="363">
        <f t="shared" si="44"/>
        <v>0</v>
      </c>
      <c r="M154" s="364">
        <f t="shared" si="44"/>
        <v>0</v>
      </c>
      <c r="N154" s="364">
        <f t="shared" si="44"/>
        <v>0</v>
      </c>
      <c r="O154" s="365">
        <f t="shared" si="44"/>
        <v>0</v>
      </c>
      <c r="P154" s="360">
        <f t="shared" si="44"/>
        <v>0</v>
      </c>
      <c r="Q154" s="361">
        <f t="shared" si="44"/>
        <v>0</v>
      </c>
      <c r="R154" s="362">
        <f t="shared" si="44"/>
        <v>0</v>
      </c>
      <c r="S154" s="362">
        <f t="shared" si="44"/>
        <v>0</v>
      </c>
      <c r="T154" s="362">
        <f t="shared" si="44"/>
        <v>0</v>
      </c>
      <c r="U154" s="141"/>
      <c r="V154" s="141"/>
    </row>
    <row r="155" spans="1:22" ht="16.5" thickTop="1" x14ac:dyDescent="0.25">
      <c r="A155" s="153" t="s">
        <v>139</v>
      </c>
      <c r="B155" s="153"/>
      <c r="C155" s="153"/>
      <c r="D155" s="153"/>
      <c r="E155" s="153"/>
      <c r="F155" s="153"/>
      <c r="G155" s="366">
        <f t="shared" ref="G155:T155" si="45">G156+G157+G158</f>
        <v>0</v>
      </c>
      <c r="H155" s="367">
        <f t="shared" si="45"/>
        <v>0</v>
      </c>
      <c r="I155" s="367">
        <f t="shared" si="45"/>
        <v>0</v>
      </c>
      <c r="J155" s="367">
        <f t="shared" si="45"/>
        <v>0</v>
      </c>
      <c r="K155" s="368">
        <f t="shared" si="45"/>
        <v>0</v>
      </c>
      <c r="L155" s="369">
        <f t="shared" si="45"/>
        <v>0</v>
      </c>
      <c r="M155" s="370">
        <f t="shared" si="45"/>
        <v>0</v>
      </c>
      <c r="N155" s="370">
        <f t="shared" si="45"/>
        <v>0</v>
      </c>
      <c r="O155" s="371">
        <f t="shared" si="45"/>
        <v>0</v>
      </c>
      <c r="P155" s="366">
        <f t="shared" si="45"/>
        <v>0</v>
      </c>
      <c r="Q155" s="367">
        <f t="shared" si="45"/>
        <v>0</v>
      </c>
      <c r="R155" s="368">
        <f t="shared" si="45"/>
        <v>0</v>
      </c>
      <c r="S155" s="368">
        <f t="shared" si="45"/>
        <v>0</v>
      </c>
      <c r="T155" s="368">
        <f t="shared" si="45"/>
        <v>0</v>
      </c>
      <c r="U155" s="141"/>
      <c r="V155" s="141"/>
    </row>
    <row r="156" spans="1:22" x14ac:dyDescent="0.2">
      <c r="A156" s="141"/>
      <c r="B156" s="173" t="s">
        <v>140</v>
      </c>
      <c r="C156" s="173"/>
      <c r="D156" s="173"/>
      <c r="E156" s="173"/>
      <c r="F156" s="173"/>
      <c r="G156" s="697"/>
      <c r="H156" s="698"/>
      <c r="I156" s="698"/>
      <c r="J156" s="698"/>
      <c r="K156" s="699"/>
      <c r="L156" s="700"/>
      <c r="M156" s="701"/>
      <c r="N156" s="702"/>
      <c r="O156" s="702"/>
      <c r="P156" s="32"/>
      <c r="Q156" s="33"/>
      <c r="R156" s="34"/>
      <c r="S156" s="34"/>
      <c r="T156" s="34"/>
      <c r="U156" s="141"/>
      <c r="V156" s="141"/>
    </row>
    <row r="157" spans="1:22" x14ac:dyDescent="0.2">
      <c r="A157" s="141"/>
      <c r="B157" s="172" t="s">
        <v>141</v>
      </c>
      <c r="C157" s="172"/>
      <c r="D157" s="172"/>
      <c r="E157" s="172"/>
      <c r="F157" s="172"/>
      <c r="G157" s="703"/>
      <c r="H157" s="704"/>
      <c r="I157" s="704"/>
      <c r="J157" s="704"/>
      <c r="K157" s="705"/>
      <c r="L157" s="706"/>
      <c r="M157" s="707"/>
      <c r="N157" s="708"/>
      <c r="O157" s="708"/>
      <c r="P157" s="35"/>
      <c r="Q157" s="36"/>
      <c r="R157" s="37"/>
      <c r="S157" s="37"/>
      <c r="T157" s="37"/>
      <c r="U157" s="141"/>
      <c r="V157" s="141"/>
    </row>
    <row r="158" spans="1:22" x14ac:dyDescent="0.2">
      <c r="A158" s="141"/>
      <c r="B158" s="172" t="s">
        <v>142</v>
      </c>
      <c r="C158" s="172"/>
      <c r="D158" s="172"/>
      <c r="E158" s="172"/>
      <c r="F158" s="172"/>
      <c r="G158" s="703"/>
      <c r="H158" s="704"/>
      <c r="I158" s="704"/>
      <c r="J158" s="704"/>
      <c r="K158" s="705"/>
      <c r="L158" s="706"/>
      <c r="M158" s="707"/>
      <c r="N158" s="708"/>
      <c r="O158" s="708"/>
      <c r="P158" s="38"/>
      <c r="Q158" s="39"/>
      <c r="R158" s="40"/>
      <c r="S158" s="40"/>
      <c r="T158" s="40"/>
      <c r="U158" s="141"/>
      <c r="V158" s="141"/>
    </row>
    <row r="159" spans="1:22" ht="15.75" x14ac:dyDescent="0.25">
      <c r="A159" s="153" t="s">
        <v>143</v>
      </c>
      <c r="B159" s="154"/>
      <c r="C159" s="154"/>
      <c r="D159" s="154"/>
      <c r="E159" s="154"/>
      <c r="F159" s="154"/>
      <c r="G159" s="372">
        <f t="shared" ref="G159:T159" si="46">G160+G161+G162</f>
        <v>0</v>
      </c>
      <c r="H159" s="373">
        <f t="shared" si="46"/>
        <v>0</v>
      </c>
      <c r="I159" s="373">
        <f t="shared" si="46"/>
        <v>0</v>
      </c>
      <c r="J159" s="373">
        <f t="shared" si="46"/>
        <v>0</v>
      </c>
      <c r="K159" s="374">
        <f t="shared" si="46"/>
        <v>0</v>
      </c>
      <c r="L159" s="375">
        <f t="shared" si="46"/>
        <v>0</v>
      </c>
      <c r="M159" s="376">
        <f t="shared" si="46"/>
        <v>0</v>
      </c>
      <c r="N159" s="376">
        <f t="shared" si="46"/>
        <v>0</v>
      </c>
      <c r="O159" s="377">
        <f t="shared" si="46"/>
        <v>0</v>
      </c>
      <c r="P159" s="372">
        <f t="shared" si="46"/>
        <v>0</v>
      </c>
      <c r="Q159" s="373">
        <f t="shared" si="46"/>
        <v>0</v>
      </c>
      <c r="R159" s="374">
        <f t="shared" si="46"/>
        <v>0</v>
      </c>
      <c r="S159" s="374">
        <f t="shared" si="46"/>
        <v>0</v>
      </c>
      <c r="T159" s="374">
        <f t="shared" si="46"/>
        <v>0</v>
      </c>
      <c r="U159" s="141"/>
      <c r="V159" s="141"/>
    </row>
    <row r="160" spans="1:22" x14ac:dyDescent="0.2">
      <c r="A160" s="141"/>
      <c r="B160" s="173" t="s">
        <v>144</v>
      </c>
      <c r="C160" s="173"/>
      <c r="D160" s="173"/>
      <c r="E160" s="173"/>
      <c r="F160" s="173"/>
      <c r="G160" s="697"/>
      <c r="H160" s="698"/>
      <c r="I160" s="698"/>
      <c r="J160" s="698"/>
      <c r="K160" s="699"/>
      <c r="L160" s="700"/>
      <c r="M160" s="701"/>
      <c r="N160" s="702"/>
      <c r="O160" s="702"/>
      <c r="P160" s="32"/>
      <c r="Q160" s="33"/>
      <c r="R160" s="34"/>
      <c r="S160" s="34"/>
      <c r="T160" s="34"/>
      <c r="U160" s="141"/>
      <c r="V160" s="141"/>
    </row>
    <row r="161" spans="1:22" x14ac:dyDescent="0.2">
      <c r="A161" s="141"/>
      <c r="B161" s="172" t="s">
        <v>145</v>
      </c>
      <c r="C161" s="172"/>
      <c r="D161" s="172"/>
      <c r="E161" s="172"/>
      <c r="F161" s="172"/>
      <c r="G161" s="703"/>
      <c r="H161" s="704"/>
      <c r="I161" s="704"/>
      <c r="J161" s="704"/>
      <c r="K161" s="705"/>
      <c r="L161" s="706"/>
      <c r="M161" s="707"/>
      <c r="N161" s="708"/>
      <c r="O161" s="708"/>
      <c r="P161" s="35"/>
      <c r="Q161" s="36"/>
      <c r="R161" s="37"/>
      <c r="S161" s="37"/>
      <c r="T161" s="37"/>
      <c r="U161" s="141"/>
      <c r="V161" s="141"/>
    </row>
    <row r="162" spans="1:22" ht="15.75" thickBot="1" x14ac:dyDescent="0.25">
      <c r="A162" s="141"/>
      <c r="B162" s="141" t="s">
        <v>146</v>
      </c>
      <c r="C162" s="141"/>
      <c r="D162" s="141"/>
      <c r="E162" s="141"/>
      <c r="F162" s="141"/>
      <c r="G162" s="709"/>
      <c r="H162" s="710"/>
      <c r="I162" s="710"/>
      <c r="J162" s="710"/>
      <c r="K162" s="711"/>
      <c r="L162" s="712"/>
      <c r="M162" s="713"/>
      <c r="N162" s="714"/>
      <c r="O162" s="714"/>
      <c r="P162" s="41"/>
      <c r="Q162" s="42"/>
      <c r="R162" s="43"/>
      <c r="S162" s="43"/>
      <c r="T162" s="43"/>
      <c r="U162" s="141"/>
      <c r="V162" s="141"/>
    </row>
    <row r="163" spans="1:22" ht="17.25" thickTop="1" thickBot="1" x14ac:dyDescent="0.3">
      <c r="A163" s="151" t="s">
        <v>147</v>
      </c>
      <c r="B163" s="152"/>
      <c r="C163" s="152"/>
      <c r="D163" s="152"/>
      <c r="E163" s="152"/>
      <c r="F163" s="152"/>
      <c r="G163" s="360">
        <f>G154+G155-G159</f>
        <v>0</v>
      </c>
      <c r="H163" s="361">
        <f>H154+H155-H159</f>
        <v>0</v>
      </c>
      <c r="I163" s="361">
        <f>I154+I155-I159</f>
        <v>0</v>
      </c>
      <c r="J163" s="361">
        <f t="shared" ref="J163:T163" si="47">J154+J155-J159</f>
        <v>0</v>
      </c>
      <c r="K163" s="362">
        <f t="shared" si="47"/>
        <v>0</v>
      </c>
      <c r="L163" s="363">
        <f t="shared" si="47"/>
        <v>0</v>
      </c>
      <c r="M163" s="364">
        <f t="shared" si="47"/>
        <v>0</v>
      </c>
      <c r="N163" s="364">
        <f t="shared" si="47"/>
        <v>0</v>
      </c>
      <c r="O163" s="365">
        <f t="shared" si="47"/>
        <v>0</v>
      </c>
      <c r="P163" s="360">
        <f t="shared" si="47"/>
        <v>0</v>
      </c>
      <c r="Q163" s="361">
        <f t="shared" si="47"/>
        <v>0</v>
      </c>
      <c r="R163" s="362">
        <f t="shared" si="47"/>
        <v>0</v>
      </c>
      <c r="S163" s="362">
        <f t="shared" si="47"/>
        <v>0</v>
      </c>
      <c r="T163" s="362">
        <f t="shared" si="47"/>
        <v>0</v>
      </c>
      <c r="U163" s="141"/>
      <c r="V163" s="141"/>
    </row>
    <row r="164" spans="1:22" ht="16.5" thickTop="1" x14ac:dyDescent="0.25">
      <c r="A164" s="153" t="s">
        <v>148</v>
      </c>
      <c r="B164" s="153"/>
      <c r="C164" s="153"/>
      <c r="D164" s="153"/>
      <c r="E164" s="153"/>
      <c r="F164" s="153"/>
      <c r="G164" s="366">
        <f>G165+G167+G169+G170+G171</f>
        <v>0</v>
      </c>
      <c r="H164" s="367">
        <f>H165+H167+H169+H170+H171</f>
        <v>0</v>
      </c>
      <c r="I164" s="367">
        <f>I165+I167+I169+I170+I171</f>
        <v>0</v>
      </c>
      <c r="J164" s="367">
        <f t="shared" ref="J164:T164" si="48">J165+J167+J169+J170+J171</f>
        <v>0</v>
      </c>
      <c r="K164" s="368">
        <f t="shared" si="48"/>
        <v>0</v>
      </c>
      <c r="L164" s="369">
        <f t="shared" si="48"/>
        <v>0</v>
      </c>
      <c r="M164" s="370">
        <f t="shared" si="48"/>
        <v>0</v>
      </c>
      <c r="N164" s="370">
        <f t="shared" si="48"/>
        <v>0</v>
      </c>
      <c r="O164" s="371">
        <f t="shared" si="48"/>
        <v>0</v>
      </c>
      <c r="P164" s="366">
        <f t="shared" si="48"/>
        <v>0</v>
      </c>
      <c r="Q164" s="367">
        <f t="shared" si="48"/>
        <v>0</v>
      </c>
      <c r="R164" s="368">
        <f t="shared" si="48"/>
        <v>0</v>
      </c>
      <c r="S164" s="368">
        <f t="shared" si="48"/>
        <v>0</v>
      </c>
      <c r="T164" s="368">
        <f t="shared" si="48"/>
        <v>0</v>
      </c>
      <c r="U164" s="141"/>
      <c r="V164" s="141"/>
    </row>
    <row r="165" spans="1:22" x14ac:dyDescent="0.2">
      <c r="A165" s="141"/>
      <c r="B165" s="173" t="s">
        <v>149</v>
      </c>
      <c r="C165" s="173"/>
      <c r="D165" s="173"/>
      <c r="E165" s="173"/>
      <c r="F165" s="173"/>
      <c r="G165" s="697"/>
      <c r="H165" s="698"/>
      <c r="I165" s="698"/>
      <c r="J165" s="698"/>
      <c r="K165" s="699"/>
      <c r="L165" s="700"/>
      <c r="M165" s="701"/>
      <c r="N165" s="702"/>
      <c r="O165" s="702"/>
      <c r="P165" s="32"/>
      <c r="Q165" s="33"/>
      <c r="R165" s="34"/>
      <c r="S165" s="34"/>
      <c r="T165" s="34"/>
      <c r="U165" s="141"/>
      <c r="V165" s="141"/>
    </row>
    <row r="166" spans="1:22" x14ac:dyDescent="0.2">
      <c r="A166" s="141"/>
      <c r="B166" s="172"/>
      <c r="C166" s="172" t="s">
        <v>150</v>
      </c>
      <c r="D166" s="172"/>
      <c r="E166" s="172"/>
      <c r="F166" s="172"/>
      <c r="G166" s="703"/>
      <c r="H166" s="704"/>
      <c r="I166" s="704"/>
      <c r="J166" s="704"/>
      <c r="K166" s="705"/>
      <c r="L166" s="706"/>
      <c r="M166" s="707"/>
      <c r="N166" s="708"/>
      <c r="O166" s="708"/>
      <c r="P166" s="35"/>
      <c r="Q166" s="36"/>
      <c r="R166" s="37"/>
      <c r="S166" s="37"/>
      <c r="T166" s="37"/>
      <c r="U166" s="141"/>
      <c r="V166" s="141"/>
    </row>
    <row r="167" spans="1:22" x14ac:dyDescent="0.2">
      <c r="A167" s="141"/>
      <c r="B167" s="172" t="s">
        <v>151</v>
      </c>
      <c r="C167" s="172"/>
      <c r="D167" s="172"/>
      <c r="E167" s="172"/>
      <c r="F167" s="172"/>
      <c r="G167" s="703"/>
      <c r="H167" s="704"/>
      <c r="I167" s="704"/>
      <c r="J167" s="704"/>
      <c r="K167" s="705"/>
      <c r="L167" s="706"/>
      <c r="M167" s="707"/>
      <c r="N167" s="708"/>
      <c r="O167" s="708"/>
      <c r="P167" s="35"/>
      <c r="Q167" s="36"/>
      <c r="R167" s="37"/>
      <c r="S167" s="37"/>
      <c r="T167" s="37"/>
      <c r="U167" s="141"/>
      <c r="V167" s="141"/>
    </row>
    <row r="168" spans="1:22" x14ac:dyDescent="0.2">
      <c r="A168" s="141"/>
      <c r="B168" s="172"/>
      <c r="C168" s="172" t="s">
        <v>150</v>
      </c>
      <c r="D168" s="172"/>
      <c r="E168" s="172"/>
      <c r="F168" s="172"/>
      <c r="G168" s="703"/>
      <c r="H168" s="704"/>
      <c r="I168" s="704"/>
      <c r="J168" s="704"/>
      <c r="K168" s="705"/>
      <c r="L168" s="706"/>
      <c r="M168" s="707"/>
      <c r="N168" s="708"/>
      <c r="O168" s="708"/>
      <c r="P168" s="35"/>
      <c r="Q168" s="36"/>
      <c r="R168" s="37"/>
      <c r="S168" s="37"/>
      <c r="T168" s="37"/>
      <c r="U168" s="141"/>
      <c r="V168" s="141"/>
    </row>
    <row r="169" spans="1:22" x14ac:dyDescent="0.2">
      <c r="A169" s="141"/>
      <c r="B169" s="172" t="s">
        <v>152</v>
      </c>
      <c r="C169" s="172"/>
      <c r="D169" s="172"/>
      <c r="E169" s="172"/>
      <c r="F169" s="172"/>
      <c r="G169" s="703"/>
      <c r="H169" s="704"/>
      <c r="I169" s="704"/>
      <c r="J169" s="704"/>
      <c r="K169" s="705"/>
      <c r="L169" s="706"/>
      <c r="M169" s="707"/>
      <c r="N169" s="708"/>
      <c r="O169" s="708"/>
      <c r="P169" s="35"/>
      <c r="Q169" s="36"/>
      <c r="R169" s="37"/>
      <c r="S169" s="37"/>
      <c r="T169" s="37"/>
      <c r="U169" s="141"/>
      <c r="V169" s="141"/>
    </row>
    <row r="170" spans="1:22" x14ac:dyDescent="0.2">
      <c r="A170" s="141"/>
      <c r="B170" s="172" t="s">
        <v>153</v>
      </c>
      <c r="C170" s="172"/>
      <c r="D170" s="172"/>
      <c r="E170" s="172"/>
      <c r="F170" s="172"/>
      <c r="G170" s="703"/>
      <c r="H170" s="704"/>
      <c r="I170" s="704"/>
      <c r="J170" s="704"/>
      <c r="K170" s="705"/>
      <c r="L170" s="706"/>
      <c r="M170" s="707"/>
      <c r="N170" s="708"/>
      <c r="O170" s="708"/>
      <c r="P170" s="35"/>
      <c r="Q170" s="36"/>
      <c r="R170" s="37"/>
      <c r="S170" s="37"/>
      <c r="T170" s="37"/>
      <c r="U170" s="141"/>
      <c r="V170" s="141"/>
    </row>
    <row r="171" spans="1:22" x14ac:dyDescent="0.2">
      <c r="A171" s="141"/>
      <c r="B171" s="172" t="s">
        <v>154</v>
      </c>
      <c r="C171" s="172"/>
      <c r="D171" s="172"/>
      <c r="E171" s="172"/>
      <c r="F171" s="172"/>
      <c r="G171" s="703"/>
      <c r="H171" s="704"/>
      <c r="I171" s="704"/>
      <c r="J171" s="704"/>
      <c r="K171" s="705"/>
      <c r="L171" s="706"/>
      <c r="M171" s="707"/>
      <c r="N171" s="708"/>
      <c r="O171" s="708"/>
      <c r="P171" s="35"/>
      <c r="Q171" s="36"/>
      <c r="R171" s="37"/>
      <c r="S171" s="37"/>
      <c r="T171" s="37"/>
      <c r="U171" s="141"/>
      <c r="V171" s="141"/>
    </row>
    <row r="172" spans="1:22" ht="15.75" x14ac:dyDescent="0.25">
      <c r="A172" s="153" t="s">
        <v>155</v>
      </c>
      <c r="B172" s="154"/>
      <c r="C172" s="154"/>
      <c r="D172" s="154"/>
      <c r="E172" s="154"/>
      <c r="F172" s="154"/>
      <c r="G172" s="378">
        <f>G173+G175+G176+G177</f>
        <v>0</v>
      </c>
      <c r="H172" s="379">
        <f>H173+H175+H176+H177</f>
        <v>0</v>
      </c>
      <c r="I172" s="379">
        <f>I173+I175+I176+I177</f>
        <v>0</v>
      </c>
      <c r="J172" s="379">
        <f t="shared" ref="J172:T172" si="49">J173+J175+J176+J177</f>
        <v>0</v>
      </c>
      <c r="K172" s="380">
        <f t="shared" si="49"/>
        <v>0</v>
      </c>
      <c r="L172" s="381">
        <f t="shared" si="49"/>
        <v>0</v>
      </c>
      <c r="M172" s="382">
        <f t="shared" si="49"/>
        <v>0</v>
      </c>
      <c r="N172" s="382">
        <f t="shared" si="49"/>
        <v>0</v>
      </c>
      <c r="O172" s="383">
        <f t="shared" si="49"/>
        <v>0</v>
      </c>
      <c r="P172" s="378">
        <f t="shared" si="49"/>
        <v>0</v>
      </c>
      <c r="Q172" s="379">
        <f t="shared" si="49"/>
        <v>0</v>
      </c>
      <c r="R172" s="380">
        <f t="shared" si="49"/>
        <v>0</v>
      </c>
      <c r="S172" s="380">
        <f t="shared" si="49"/>
        <v>0</v>
      </c>
      <c r="T172" s="380">
        <f t="shared" si="49"/>
        <v>0</v>
      </c>
      <c r="U172" s="141"/>
      <c r="V172" s="141"/>
    </row>
    <row r="173" spans="1:22" x14ac:dyDescent="0.2">
      <c r="A173" s="141"/>
      <c r="B173" s="173" t="s">
        <v>156</v>
      </c>
      <c r="C173" s="173"/>
      <c r="D173" s="173"/>
      <c r="E173" s="173"/>
      <c r="F173" s="173"/>
      <c r="G173" s="697"/>
      <c r="H173" s="698"/>
      <c r="I173" s="698"/>
      <c r="J173" s="698"/>
      <c r="K173" s="699"/>
      <c r="L173" s="700"/>
      <c r="M173" s="701"/>
      <c r="N173" s="702"/>
      <c r="O173" s="702"/>
      <c r="P173" s="32"/>
      <c r="Q173" s="33"/>
      <c r="R173" s="34"/>
      <c r="S173" s="34"/>
      <c r="T173" s="34"/>
      <c r="U173" s="141"/>
      <c r="V173" s="141"/>
    </row>
    <row r="174" spans="1:22" x14ac:dyDescent="0.2">
      <c r="A174" s="141"/>
      <c r="B174" s="172"/>
      <c r="C174" s="172" t="s">
        <v>157</v>
      </c>
      <c r="D174" s="172"/>
      <c r="E174" s="172"/>
      <c r="F174" s="172"/>
      <c r="G174" s="703"/>
      <c r="H174" s="704"/>
      <c r="I174" s="704"/>
      <c r="J174" s="704"/>
      <c r="K174" s="705"/>
      <c r="L174" s="706"/>
      <c r="M174" s="707"/>
      <c r="N174" s="708"/>
      <c r="O174" s="708"/>
      <c r="P174" s="35"/>
      <c r="Q174" s="36"/>
      <c r="R174" s="37"/>
      <c r="S174" s="37"/>
      <c r="T174" s="37"/>
      <c r="U174" s="141"/>
      <c r="V174" s="141"/>
    </row>
    <row r="175" spans="1:22" x14ac:dyDescent="0.2">
      <c r="A175" s="141"/>
      <c r="B175" s="172" t="s">
        <v>158</v>
      </c>
      <c r="C175" s="172"/>
      <c r="D175" s="172"/>
      <c r="E175" s="172"/>
      <c r="F175" s="172"/>
      <c r="G175" s="703"/>
      <c r="H175" s="704"/>
      <c r="I175" s="704"/>
      <c r="J175" s="704"/>
      <c r="K175" s="705"/>
      <c r="L175" s="706"/>
      <c r="M175" s="707"/>
      <c r="N175" s="708"/>
      <c r="O175" s="708"/>
      <c r="P175" s="38"/>
      <c r="Q175" s="39"/>
      <c r="R175" s="40"/>
      <c r="S175" s="40"/>
      <c r="T175" s="40"/>
      <c r="U175" s="141"/>
      <c r="V175" s="141"/>
    </row>
    <row r="176" spans="1:22" x14ac:dyDescent="0.2">
      <c r="A176" s="141"/>
      <c r="B176" s="172" t="s">
        <v>159</v>
      </c>
      <c r="C176" s="172"/>
      <c r="D176" s="172"/>
      <c r="E176" s="172"/>
      <c r="F176" s="172"/>
      <c r="G176" s="703"/>
      <c r="H176" s="704"/>
      <c r="I176" s="704"/>
      <c r="J176" s="704"/>
      <c r="K176" s="705"/>
      <c r="L176" s="706"/>
      <c r="M176" s="707"/>
      <c r="N176" s="708"/>
      <c r="O176" s="708"/>
      <c r="P176" s="38"/>
      <c r="Q176" s="39"/>
      <c r="R176" s="40"/>
      <c r="S176" s="40"/>
      <c r="T176" s="40"/>
      <c r="U176" s="141"/>
      <c r="V176" s="141"/>
    </row>
    <row r="177" spans="1:22" ht="15.75" thickBot="1" x14ac:dyDescent="0.25">
      <c r="A177" s="141"/>
      <c r="B177" s="141" t="s">
        <v>160</v>
      </c>
      <c r="C177" s="141"/>
      <c r="D177" s="141"/>
      <c r="E177" s="141"/>
      <c r="F177" s="141"/>
      <c r="G177" s="709"/>
      <c r="H177" s="715"/>
      <c r="I177" s="715"/>
      <c r="J177" s="715"/>
      <c r="K177" s="716"/>
      <c r="L177" s="712"/>
      <c r="M177" s="713"/>
      <c r="N177" s="714"/>
      <c r="O177" s="714"/>
      <c r="P177" s="44"/>
      <c r="Q177" s="45"/>
      <c r="R177" s="46"/>
      <c r="S177" s="46"/>
      <c r="T177" s="46"/>
      <c r="U177" s="141"/>
      <c r="V177" s="141"/>
    </row>
    <row r="178" spans="1:22" ht="17.25" thickTop="1" thickBot="1" x14ac:dyDescent="0.3">
      <c r="A178" s="151" t="s">
        <v>161</v>
      </c>
      <c r="B178" s="152"/>
      <c r="C178" s="152"/>
      <c r="D178" s="152"/>
      <c r="E178" s="152"/>
      <c r="F178" s="152"/>
      <c r="G178" s="360">
        <f>G163+G164-G172</f>
        <v>0</v>
      </c>
      <c r="H178" s="361">
        <f>H163+H164-H172</f>
        <v>0</v>
      </c>
      <c r="I178" s="361">
        <f>I163+I164-I172</f>
        <v>0</v>
      </c>
      <c r="J178" s="361">
        <f t="shared" ref="J178:T178" si="50">J163+J164-J172</f>
        <v>0</v>
      </c>
      <c r="K178" s="362">
        <f t="shared" si="50"/>
        <v>0</v>
      </c>
      <c r="L178" s="363">
        <f t="shared" si="50"/>
        <v>0</v>
      </c>
      <c r="M178" s="364">
        <f t="shared" si="50"/>
        <v>0</v>
      </c>
      <c r="N178" s="364">
        <f t="shared" si="50"/>
        <v>0</v>
      </c>
      <c r="O178" s="365">
        <f t="shared" si="50"/>
        <v>0</v>
      </c>
      <c r="P178" s="360">
        <f t="shared" si="50"/>
        <v>0</v>
      </c>
      <c r="Q178" s="361">
        <f t="shared" si="50"/>
        <v>0</v>
      </c>
      <c r="R178" s="362">
        <f t="shared" si="50"/>
        <v>0</v>
      </c>
      <c r="S178" s="362">
        <f t="shared" si="50"/>
        <v>0</v>
      </c>
      <c r="T178" s="362">
        <f t="shared" si="50"/>
        <v>0</v>
      </c>
      <c r="U178" s="141"/>
      <c r="V178" s="141"/>
    </row>
    <row r="179" spans="1:22" ht="16.5" thickTop="1" x14ac:dyDescent="0.25">
      <c r="A179" s="352" t="s">
        <v>162</v>
      </c>
      <c r="B179" s="352"/>
      <c r="C179" s="352"/>
      <c r="D179" s="352"/>
      <c r="E179" s="352"/>
      <c r="F179" s="352"/>
      <c r="G179" s="384">
        <f>G180-G181</f>
        <v>0</v>
      </c>
      <c r="H179" s="385">
        <f>H180-H181</f>
        <v>0</v>
      </c>
      <c r="I179" s="385">
        <f>I180-I181</f>
        <v>0</v>
      </c>
      <c r="J179" s="385">
        <f t="shared" ref="J179:T179" si="51">J180-J181</f>
        <v>0</v>
      </c>
      <c r="K179" s="386">
        <f t="shared" si="51"/>
        <v>0</v>
      </c>
      <c r="L179" s="387">
        <f t="shared" si="51"/>
        <v>0</v>
      </c>
      <c r="M179" s="388">
        <f t="shared" si="51"/>
        <v>0</v>
      </c>
      <c r="N179" s="388">
        <f t="shared" si="51"/>
        <v>0</v>
      </c>
      <c r="O179" s="389">
        <f t="shared" si="51"/>
        <v>0</v>
      </c>
      <c r="P179" s="384">
        <f t="shared" si="51"/>
        <v>0</v>
      </c>
      <c r="Q179" s="385">
        <f t="shared" si="51"/>
        <v>0</v>
      </c>
      <c r="R179" s="386">
        <f t="shared" si="51"/>
        <v>0</v>
      </c>
      <c r="S179" s="386">
        <f t="shared" si="51"/>
        <v>0</v>
      </c>
      <c r="T179" s="386">
        <f t="shared" si="51"/>
        <v>0</v>
      </c>
      <c r="U179" s="141"/>
      <c r="V179" s="141"/>
    </row>
    <row r="180" spans="1:22" ht="15.75" x14ac:dyDescent="0.25">
      <c r="A180" s="150"/>
      <c r="B180" s="173" t="s">
        <v>163</v>
      </c>
      <c r="C180" s="173"/>
      <c r="D180" s="173"/>
      <c r="E180" s="173"/>
      <c r="F180" s="173"/>
      <c r="G180" s="697"/>
      <c r="H180" s="698"/>
      <c r="I180" s="698"/>
      <c r="J180" s="698"/>
      <c r="K180" s="699"/>
      <c r="L180" s="700"/>
      <c r="M180" s="701"/>
      <c r="N180" s="702"/>
      <c r="O180" s="702"/>
      <c r="P180" s="32"/>
      <c r="Q180" s="33"/>
      <c r="R180" s="34"/>
      <c r="S180" s="34"/>
      <c r="T180" s="34"/>
      <c r="U180" s="141"/>
      <c r="V180" s="141"/>
    </row>
    <row r="181" spans="1:22" ht="16.5" thickBot="1" x14ac:dyDescent="0.3">
      <c r="A181" s="150"/>
      <c r="B181" s="141" t="s">
        <v>164</v>
      </c>
      <c r="C181" s="141"/>
      <c r="D181" s="141"/>
      <c r="E181" s="141"/>
      <c r="F181" s="141"/>
      <c r="G181" s="709"/>
      <c r="H181" s="715"/>
      <c r="I181" s="715"/>
      <c r="J181" s="698"/>
      <c r="K181" s="716"/>
      <c r="L181" s="712"/>
      <c r="M181" s="713"/>
      <c r="N181" s="714"/>
      <c r="O181" s="714"/>
      <c r="P181" s="41"/>
      <c r="Q181" s="42"/>
      <c r="R181" s="43"/>
      <c r="S181" s="43"/>
      <c r="T181" s="43"/>
      <c r="U181" s="141"/>
      <c r="V181" s="141"/>
    </row>
    <row r="182" spans="1:22" ht="17.25" thickTop="1" thickBot="1" x14ac:dyDescent="0.3">
      <c r="A182" s="151" t="s">
        <v>165</v>
      </c>
      <c r="B182" s="152"/>
      <c r="C182" s="152"/>
      <c r="D182" s="152"/>
      <c r="E182" s="152"/>
      <c r="F182" s="152"/>
      <c r="G182" s="360">
        <f>G178+G179</f>
        <v>0</v>
      </c>
      <c r="H182" s="361">
        <f>H178+H179</f>
        <v>0</v>
      </c>
      <c r="I182" s="361">
        <f>I178+I179</f>
        <v>0</v>
      </c>
      <c r="J182" s="361">
        <f t="shared" ref="J182:T182" si="52">J178+J179</f>
        <v>0</v>
      </c>
      <c r="K182" s="362">
        <f t="shared" si="52"/>
        <v>0</v>
      </c>
      <c r="L182" s="363">
        <f t="shared" si="52"/>
        <v>0</v>
      </c>
      <c r="M182" s="364">
        <f t="shared" si="52"/>
        <v>0</v>
      </c>
      <c r="N182" s="364">
        <f t="shared" si="52"/>
        <v>0</v>
      </c>
      <c r="O182" s="365">
        <f t="shared" si="52"/>
        <v>0</v>
      </c>
      <c r="P182" s="360">
        <f t="shared" si="52"/>
        <v>0</v>
      </c>
      <c r="Q182" s="361">
        <f t="shared" si="52"/>
        <v>0</v>
      </c>
      <c r="R182" s="362">
        <f t="shared" si="52"/>
        <v>0</v>
      </c>
      <c r="S182" s="362">
        <f t="shared" si="52"/>
        <v>0</v>
      </c>
      <c r="T182" s="362">
        <f t="shared" si="52"/>
        <v>0</v>
      </c>
      <c r="U182" s="141"/>
      <c r="V182" s="141"/>
    </row>
    <row r="183" spans="1:22" s="56" customFormat="1" ht="15.75" thickTop="1" x14ac:dyDescent="0.2">
      <c r="A183" s="170" t="s">
        <v>166</v>
      </c>
      <c r="B183" s="170"/>
      <c r="C183" s="170"/>
      <c r="D183" s="170"/>
      <c r="E183" s="170"/>
      <c r="F183" s="170"/>
      <c r="G183" s="717"/>
      <c r="H183" s="718"/>
      <c r="I183" s="718"/>
      <c r="J183" s="718"/>
      <c r="K183" s="719"/>
      <c r="L183" s="720"/>
      <c r="M183" s="721"/>
      <c r="N183" s="722"/>
      <c r="O183" s="722"/>
      <c r="P183" s="717"/>
      <c r="Q183" s="718"/>
      <c r="R183" s="719"/>
      <c r="S183" s="719"/>
      <c r="T183" s="719"/>
      <c r="U183" s="264"/>
      <c r="V183" s="264"/>
    </row>
    <row r="184" spans="1:22" s="56" customFormat="1" ht="15.75" thickBot="1" x14ac:dyDescent="0.25">
      <c r="A184" s="134" t="s">
        <v>167</v>
      </c>
      <c r="B184" s="134"/>
      <c r="C184" s="134"/>
      <c r="D184" s="134"/>
      <c r="E184" s="134"/>
      <c r="F184" s="134"/>
      <c r="G184" s="709"/>
      <c r="H184" s="715"/>
      <c r="I184" s="715"/>
      <c r="J184" s="715"/>
      <c r="K184" s="716"/>
      <c r="L184" s="712"/>
      <c r="M184" s="713"/>
      <c r="N184" s="714"/>
      <c r="O184" s="714"/>
      <c r="P184" s="709"/>
      <c r="Q184" s="715"/>
      <c r="R184" s="716"/>
      <c r="S184" s="716"/>
      <c r="T184" s="716"/>
      <c r="U184" s="264"/>
      <c r="V184" s="264"/>
    </row>
    <row r="185" spans="1:22" ht="17.25" thickTop="1" thickBot="1" x14ac:dyDescent="0.3">
      <c r="A185" s="151" t="s">
        <v>168</v>
      </c>
      <c r="B185" s="152"/>
      <c r="C185" s="152"/>
      <c r="D185" s="152"/>
      <c r="E185" s="152"/>
      <c r="F185" s="152"/>
      <c r="G185" s="610">
        <f>G182-G183-G184</f>
        <v>0</v>
      </c>
      <c r="H185" s="611">
        <f>H182-H183-H184</f>
        <v>0</v>
      </c>
      <c r="I185" s="603">
        <f>I182-I183-I184</f>
        <v>0</v>
      </c>
      <c r="J185" s="603">
        <f t="shared" ref="J185:T185" si="53">J182-J183-J184</f>
        <v>0</v>
      </c>
      <c r="K185" s="604">
        <f t="shared" si="53"/>
        <v>0</v>
      </c>
      <c r="L185" s="605">
        <f t="shared" si="53"/>
        <v>0</v>
      </c>
      <c r="M185" s="606">
        <f t="shared" si="53"/>
        <v>0</v>
      </c>
      <c r="N185" s="606">
        <f t="shared" si="53"/>
        <v>0</v>
      </c>
      <c r="O185" s="607">
        <f t="shared" si="53"/>
        <v>0</v>
      </c>
      <c r="P185" s="360">
        <f t="shared" si="53"/>
        <v>0</v>
      </c>
      <c r="Q185" s="361">
        <f t="shared" si="53"/>
        <v>0</v>
      </c>
      <c r="R185" s="362">
        <f t="shared" si="53"/>
        <v>0</v>
      </c>
      <c r="S185" s="362">
        <f t="shared" si="53"/>
        <v>0</v>
      </c>
      <c r="T185" s="601">
        <f t="shared" si="53"/>
        <v>0</v>
      </c>
      <c r="U185" s="141"/>
      <c r="V185" s="141"/>
    </row>
    <row r="186" spans="1:22" ht="13.5" customHeight="1" thickTop="1" x14ac:dyDescent="0.2">
      <c r="A186" s="141"/>
      <c r="B186" s="141"/>
      <c r="C186" s="141"/>
      <c r="D186" s="141"/>
      <c r="E186" s="141"/>
      <c r="F186" s="141"/>
      <c r="G186" s="609" t="s">
        <v>9</v>
      </c>
      <c r="H186" s="597"/>
      <c r="I186" s="597"/>
      <c r="J186" s="597"/>
      <c r="K186" s="597"/>
      <c r="L186" s="597" t="s">
        <v>10</v>
      </c>
      <c r="M186" s="597"/>
      <c r="N186" s="597"/>
      <c r="O186" s="602"/>
      <c r="P186" s="573" t="s">
        <v>11</v>
      </c>
      <c r="Q186" s="574"/>
      <c r="R186" s="574"/>
      <c r="S186" s="574"/>
      <c r="T186" s="608"/>
      <c r="U186" s="141"/>
      <c r="V186" s="141"/>
    </row>
    <row r="187" spans="1:22" ht="15.75" x14ac:dyDescent="0.25">
      <c r="A187" s="141"/>
      <c r="B187" s="141"/>
      <c r="C187" s="141"/>
      <c r="D187" s="141"/>
      <c r="E187" s="150"/>
      <c r="F187" s="551" t="s">
        <v>12</v>
      </c>
      <c r="G187" s="147" t="str">
        <f>IF(G$3="","",G$3)</f>
        <v/>
      </c>
      <c r="H187" s="594" t="str">
        <f>IF(H$3="","",H$3)</f>
        <v/>
      </c>
      <c r="I187" s="594" t="str">
        <f>IF(I$3="","",I$3)</f>
        <v/>
      </c>
      <c r="J187" s="594" t="str">
        <f t="shared" ref="J187:T187" si="54">IF(J$3="","",J$3)</f>
        <v/>
      </c>
      <c r="K187" s="595" t="str">
        <f t="shared" si="54"/>
        <v/>
      </c>
      <c r="L187" s="600" t="str">
        <f t="shared" si="54"/>
        <v/>
      </c>
      <c r="M187" s="594" t="str">
        <f t="shared" si="54"/>
        <v/>
      </c>
      <c r="N187" s="594" t="str">
        <f t="shared" si="54"/>
        <v/>
      </c>
      <c r="O187" s="149" t="str">
        <f t="shared" si="54"/>
        <v/>
      </c>
      <c r="P187" s="147" t="str">
        <f t="shared" si="54"/>
        <v/>
      </c>
      <c r="Q187" s="148" t="str">
        <f t="shared" si="54"/>
        <v/>
      </c>
      <c r="R187" s="149" t="str">
        <f t="shared" si="54"/>
        <v/>
      </c>
      <c r="S187" s="149" t="str">
        <f t="shared" si="54"/>
        <v/>
      </c>
      <c r="T187" s="149" t="str">
        <f t="shared" si="54"/>
        <v/>
      </c>
      <c r="U187" s="141"/>
      <c r="V187" s="141"/>
    </row>
    <row r="188" spans="1:22" ht="133.5" customHeight="1" thickBot="1" x14ac:dyDescent="0.25">
      <c r="A188" s="141"/>
      <c r="B188" s="141"/>
      <c r="C188" s="141"/>
      <c r="D188" s="263" t="s">
        <v>303</v>
      </c>
      <c r="E188" s="263"/>
      <c r="F188" s="263"/>
      <c r="G188" s="137" t="s">
        <v>298</v>
      </c>
      <c r="H188" s="138" t="s">
        <v>299</v>
      </c>
      <c r="I188" s="138" t="s">
        <v>300</v>
      </c>
      <c r="J188" s="138" t="s">
        <v>301</v>
      </c>
      <c r="K188" s="145" t="s">
        <v>13</v>
      </c>
      <c r="L188" s="146" t="s">
        <v>14</v>
      </c>
      <c r="M188" s="138" t="s">
        <v>15</v>
      </c>
      <c r="N188" s="136" t="s">
        <v>16</v>
      </c>
      <c r="O188" s="136" t="s">
        <v>17</v>
      </c>
      <c r="P188" s="137" t="s">
        <v>18</v>
      </c>
      <c r="Q188" s="138" t="s">
        <v>19</v>
      </c>
      <c r="R188" s="139" t="s">
        <v>20</v>
      </c>
      <c r="S188" s="140" t="s">
        <v>21</v>
      </c>
      <c r="T188" s="140" t="s">
        <v>22</v>
      </c>
      <c r="U188" s="141"/>
      <c r="V188" s="141"/>
    </row>
    <row r="189" spans="1:22" ht="16.5" thickTop="1" x14ac:dyDescent="0.2">
      <c r="A189" s="215" t="s">
        <v>169</v>
      </c>
      <c r="B189" s="215"/>
      <c r="C189" s="216"/>
      <c r="D189" s="215"/>
      <c r="E189" s="215"/>
      <c r="F189" s="215"/>
      <c r="G189" s="217">
        <f>G202</f>
        <v>0</v>
      </c>
      <c r="H189" s="218">
        <f>H202</f>
        <v>0</v>
      </c>
      <c r="I189" s="218">
        <f>I202</f>
        <v>0</v>
      </c>
      <c r="J189" s="218">
        <f>J202</f>
        <v>0</v>
      </c>
      <c r="K189" s="219">
        <f>K202</f>
        <v>0</v>
      </c>
      <c r="L189" s="220">
        <f t="shared" ref="L189:T189" si="55">L202</f>
        <v>0</v>
      </c>
      <c r="M189" s="220">
        <f t="shared" si="55"/>
        <v>0</v>
      </c>
      <c r="N189" s="220">
        <f t="shared" si="55"/>
        <v>0</v>
      </c>
      <c r="O189" s="221">
        <f t="shared" si="55"/>
        <v>0</v>
      </c>
      <c r="P189" s="217">
        <f t="shared" si="55"/>
        <v>0</v>
      </c>
      <c r="Q189" s="218">
        <f t="shared" si="55"/>
        <v>0</v>
      </c>
      <c r="R189" s="219">
        <f t="shared" si="55"/>
        <v>0</v>
      </c>
      <c r="S189" s="219">
        <f t="shared" si="55"/>
        <v>0</v>
      </c>
      <c r="T189" s="219">
        <f t="shared" si="55"/>
        <v>0</v>
      </c>
      <c r="U189" s="141"/>
      <c r="V189" s="141"/>
    </row>
    <row r="190" spans="1:22" ht="15.75" x14ac:dyDescent="0.2">
      <c r="A190" s="141"/>
      <c r="B190" s="390" t="s">
        <v>170</v>
      </c>
      <c r="C190" s="391"/>
      <c r="D190" s="392"/>
      <c r="E190" s="392"/>
      <c r="F190" s="392"/>
      <c r="G190" s="393">
        <f>G185</f>
        <v>0</v>
      </c>
      <c r="H190" s="394">
        <f>H185</f>
        <v>0</v>
      </c>
      <c r="I190" s="394">
        <f>I185</f>
        <v>0</v>
      </c>
      <c r="J190" s="394">
        <f>J185</f>
        <v>0</v>
      </c>
      <c r="K190" s="395">
        <f>K185</f>
        <v>0</v>
      </c>
      <c r="L190" s="396">
        <f t="shared" ref="L190:T190" si="56">L185</f>
        <v>0</v>
      </c>
      <c r="M190" s="396">
        <f t="shared" si="56"/>
        <v>0</v>
      </c>
      <c r="N190" s="396">
        <f t="shared" si="56"/>
        <v>0</v>
      </c>
      <c r="O190" s="397">
        <f t="shared" si="56"/>
        <v>0</v>
      </c>
      <c r="P190" s="393">
        <f t="shared" si="56"/>
        <v>0</v>
      </c>
      <c r="Q190" s="394">
        <f t="shared" si="56"/>
        <v>0</v>
      </c>
      <c r="R190" s="395">
        <f t="shared" si="56"/>
        <v>0</v>
      </c>
      <c r="S190" s="395">
        <f t="shared" si="56"/>
        <v>0</v>
      </c>
      <c r="T190" s="395">
        <f t="shared" si="56"/>
        <v>0</v>
      </c>
      <c r="U190" s="141"/>
      <c r="V190" s="141"/>
    </row>
    <row r="191" spans="1:22" ht="15.75" x14ac:dyDescent="0.2">
      <c r="A191" s="141"/>
      <c r="B191" s="398" t="s">
        <v>171</v>
      </c>
      <c r="C191" s="399"/>
      <c r="D191" s="400"/>
      <c r="E191" s="400"/>
      <c r="F191" s="400"/>
      <c r="G191" s="393">
        <f>G192+G193-G194+G195+G196-G197-G198+G199-G200+G201</f>
        <v>0</v>
      </c>
      <c r="H191" s="394">
        <f>H192+H193-H194+H195+H196-H197-H198+H199-H200+H201</f>
        <v>0</v>
      </c>
      <c r="I191" s="394">
        <f>I192+I193-I194+I195+I196-I197-I198+I199-I200+I201</f>
        <v>0</v>
      </c>
      <c r="J191" s="394">
        <f>J192+J193-J194+J195+J196-J197-J198+J199-J200+J201</f>
        <v>0</v>
      </c>
      <c r="K191" s="395">
        <f>K192+K193-K194+K195+K196-K197-K198+K199-K200+K201</f>
        <v>0</v>
      </c>
      <c r="L191" s="396">
        <f t="shared" ref="L191:Q191" si="57">L192+L193-L194+L195+L196-L197-L198+L199-L200+L201</f>
        <v>0</v>
      </c>
      <c r="M191" s="396">
        <f t="shared" si="57"/>
        <v>0</v>
      </c>
      <c r="N191" s="396">
        <f t="shared" si="57"/>
        <v>0</v>
      </c>
      <c r="O191" s="397">
        <f t="shared" si="57"/>
        <v>0</v>
      </c>
      <c r="P191" s="393">
        <f t="shared" si="57"/>
        <v>0</v>
      </c>
      <c r="Q191" s="394">
        <f t="shared" si="57"/>
        <v>0</v>
      </c>
      <c r="R191" s="395">
        <f>R192+R193-R194+R195+R196-R197-R198+R199-R200+R201</f>
        <v>0</v>
      </c>
      <c r="S191" s="395">
        <f t="shared" ref="S191:T191" si="58">S192+S193-S194+S195+S196-S197-S198+S199-S200+S201</f>
        <v>0</v>
      </c>
      <c r="T191" s="395">
        <f t="shared" si="58"/>
        <v>0</v>
      </c>
      <c r="U191" s="141"/>
      <c r="V191" s="141"/>
    </row>
    <row r="192" spans="1:22" x14ac:dyDescent="0.2">
      <c r="A192" s="141"/>
      <c r="B192" s="141"/>
      <c r="C192" s="265" t="s">
        <v>172</v>
      </c>
      <c r="D192" s="266"/>
      <c r="E192" s="266"/>
      <c r="F192" s="266"/>
      <c r="G192" s="57"/>
      <c r="H192" s="58"/>
      <c r="I192" s="58"/>
      <c r="J192" s="58"/>
      <c r="K192" s="59"/>
      <c r="L192" s="65"/>
      <c r="M192" s="65"/>
      <c r="N192" s="65"/>
      <c r="O192" s="66"/>
      <c r="P192" s="50"/>
      <c r="Q192" s="51"/>
      <c r="R192" s="52"/>
      <c r="S192" s="52"/>
      <c r="T192" s="52"/>
      <c r="U192" s="141"/>
      <c r="V192" s="141"/>
    </row>
    <row r="193" spans="1:22" ht="15.75" x14ac:dyDescent="0.2">
      <c r="A193" s="141"/>
      <c r="B193" s="141"/>
      <c r="C193" s="265" t="s">
        <v>173</v>
      </c>
      <c r="D193" s="266"/>
      <c r="E193" s="266"/>
      <c r="F193" s="266"/>
      <c r="G193" s="57"/>
      <c r="H193" s="58"/>
      <c r="I193" s="58"/>
      <c r="J193" s="58"/>
      <c r="K193" s="59"/>
      <c r="L193" s="60"/>
      <c r="M193" s="60"/>
      <c r="N193" s="60"/>
      <c r="O193" s="61"/>
      <c r="P193" s="53"/>
      <c r="Q193" s="54"/>
      <c r="R193" s="55"/>
      <c r="S193" s="55"/>
      <c r="T193" s="55"/>
      <c r="U193" s="141"/>
      <c r="V193" s="141"/>
    </row>
    <row r="194" spans="1:22" x14ac:dyDescent="0.2">
      <c r="A194" s="141"/>
      <c r="B194" s="141"/>
      <c r="C194" s="265" t="s">
        <v>174</v>
      </c>
      <c r="D194" s="266"/>
      <c r="E194" s="266"/>
      <c r="F194" s="266"/>
      <c r="G194" s="57"/>
      <c r="H194" s="58"/>
      <c r="I194" s="58"/>
      <c r="J194" s="58"/>
      <c r="K194" s="59"/>
      <c r="L194" s="65"/>
      <c r="M194" s="65"/>
      <c r="N194" s="65"/>
      <c r="O194" s="66"/>
      <c r="P194" s="50"/>
      <c r="Q194" s="51"/>
      <c r="R194" s="52"/>
      <c r="S194" s="52"/>
      <c r="T194" s="52"/>
      <c r="U194" s="141"/>
      <c r="V194" s="141"/>
    </row>
    <row r="195" spans="1:22" x14ac:dyDescent="0.2">
      <c r="A195" s="141"/>
      <c r="B195" s="141"/>
      <c r="C195" s="265" t="s">
        <v>175</v>
      </c>
      <c r="D195" s="266"/>
      <c r="E195" s="266"/>
      <c r="F195" s="266"/>
      <c r="G195" s="57"/>
      <c r="H195" s="58"/>
      <c r="I195" s="58"/>
      <c r="J195" s="58"/>
      <c r="K195" s="59"/>
      <c r="L195" s="65"/>
      <c r="M195" s="65"/>
      <c r="N195" s="65"/>
      <c r="O195" s="66"/>
      <c r="P195" s="50"/>
      <c r="Q195" s="51"/>
      <c r="R195" s="52"/>
      <c r="S195" s="52"/>
      <c r="T195" s="52"/>
      <c r="U195" s="141"/>
      <c r="V195" s="141"/>
    </row>
    <row r="196" spans="1:22" x14ac:dyDescent="0.2">
      <c r="A196" s="141"/>
      <c r="B196" s="141"/>
      <c r="C196" s="265" t="s">
        <v>176</v>
      </c>
      <c r="D196" s="266"/>
      <c r="E196" s="266"/>
      <c r="F196" s="266"/>
      <c r="G196" s="57"/>
      <c r="H196" s="58"/>
      <c r="I196" s="58"/>
      <c r="J196" s="58"/>
      <c r="K196" s="59"/>
      <c r="L196" s="65"/>
      <c r="M196" s="65"/>
      <c r="N196" s="65"/>
      <c r="O196" s="66"/>
      <c r="P196" s="50"/>
      <c r="Q196" s="51"/>
      <c r="R196" s="52"/>
      <c r="S196" s="52"/>
      <c r="T196" s="52"/>
      <c r="U196" s="141"/>
      <c r="V196" s="141"/>
    </row>
    <row r="197" spans="1:22" x14ac:dyDescent="0.2">
      <c r="A197" s="141"/>
      <c r="B197" s="141"/>
      <c r="C197" s="265" t="s">
        <v>177</v>
      </c>
      <c r="D197" s="266"/>
      <c r="E197" s="266"/>
      <c r="F197" s="266"/>
      <c r="G197" s="57"/>
      <c r="H197" s="58"/>
      <c r="I197" s="58"/>
      <c r="J197" s="58"/>
      <c r="K197" s="59"/>
      <c r="L197" s="65"/>
      <c r="M197" s="65"/>
      <c r="N197" s="65"/>
      <c r="O197" s="66"/>
      <c r="P197" s="50"/>
      <c r="Q197" s="51"/>
      <c r="R197" s="52"/>
      <c r="S197" s="52"/>
      <c r="T197" s="52"/>
      <c r="U197" s="141"/>
      <c r="V197" s="141"/>
    </row>
    <row r="198" spans="1:22" x14ac:dyDescent="0.2">
      <c r="A198" s="141"/>
      <c r="B198" s="141"/>
      <c r="C198" s="265" t="s">
        <v>178</v>
      </c>
      <c r="D198" s="266"/>
      <c r="E198" s="266"/>
      <c r="F198" s="266"/>
      <c r="G198" s="57"/>
      <c r="H198" s="58"/>
      <c r="I198" s="58"/>
      <c r="J198" s="58"/>
      <c r="K198" s="59"/>
      <c r="L198" s="65"/>
      <c r="M198" s="65"/>
      <c r="N198" s="65"/>
      <c r="O198" s="66"/>
      <c r="P198" s="50"/>
      <c r="Q198" s="51"/>
      <c r="R198" s="52"/>
      <c r="S198" s="52"/>
      <c r="T198" s="52"/>
      <c r="U198" s="141"/>
      <c r="V198" s="141"/>
    </row>
    <row r="199" spans="1:22" s="56" customFormat="1" ht="15.75" x14ac:dyDescent="0.2">
      <c r="A199" s="264"/>
      <c r="B199" s="264"/>
      <c r="C199" s="618" t="s">
        <v>179</v>
      </c>
      <c r="D199" s="576"/>
      <c r="E199" s="576"/>
      <c r="F199" s="576"/>
      <c r="G199" s="57"/>
      <c r="H199" s="58"/>
      <c r="I199" s="58"/>
      <c r="J199" s="58"/>
      <c r="K199" s="59"/>
      <c r="L199" s="60"/>
      <c r="M199" s="60"/>
      <c r="N199" s="60"/>
      <c r="O199" s="61"/>
      <c r="P199" s="62"/>
      <c r="Q199" s="63"/>
      <c r="R199" s="64"/>
      <c r="S199" s="64"/>
      <c r="T199" s="64"/>
      <c r="U199" s="141"/>
      <c r="V199" s="264"/>
    </row>
    <row r="200" spans="1:22" ht="15.75" x14ac:dyDescent="0.2">
      <c r="A200" s="141"/>
      <c r="B200" s="141"/>
      <c r="C200" s="265" t="s">
        <v>180</v>
      </c>
      <c r="D200" s="266"/>
      <c r="E200" s="266"/>
      <c r="F200" s="266"/>
      <c r="G200" s="57"/>
      <c r="H200" s="58"/>
      <c r="I200" s="58"/>
      <c r="J200" s="58"/>
      <c r="K200" s="59"/>
      <c r="L200" s="60"/>
      <c r="M200" s="60"/>
      <c r="N200" s="60"/>
      <c r="O200" s="61"/>
      <c r="P200" s="53"/>
      <c r="Q200" s="54"/>
      <c r="R200" s="55"/>
      <c r="S200" s="55"/>
      <c r="T200" s="55"/>
      <c r="U200" s="141"/>
      <c r="V200" s="141"/>
    </row>
    <row r="201" spans="1:22" ht="15.75" x14ac:dyDescent="0.2">
      <c r="A201" s="141"/>
      <c r="B201" s="141"/>
      <c r="C201" s="265" t="s">
        <v>181</v>
      </c>
      <c r="D201" s="266"/>
      <c r="E201" s="266"/>
      <c r="F201" s="266"/>
      <c r="G201" s="62"/>
      <c r="H201" s="63"/>
      <c r="I201" s="63"/>
      <c r="J201" s="63"/>
      <c r="K201" s="64"/>
      <c r="L201" s="60"/>
      <c r="M201" s="60"/>
      <c r="N201" s="60"/>
      <c r="O201" s="61"/>
      <c r="P201" s="53"/>
      <c r="Q201" s="54"/>
      <c r="R201" s="55"/>
      <c r="S201" s="55"/>
      <c r="T201" s="55"/>
      <c r="U201" s="141"/>
      <c r="V201" s="141"/>
    </row>
    <row r="202" spans="1:22" ht="15.75" x14ac:dyDescent="0.2">
      <c r="A202" s="141"/>
      <c r="B202" s="398" t="s">
        <v>182</v>
      </c>
      <c r="C202" s="401"/>
      <c r="D202" s="400"/>
      <c r="E202" s="400"/>
      <c r="F202" s="400"/>
      <c r="G202" s="402">
        <f>SUM(G190:G191)</f>
        <v>0</v>
      </c>
      <c r="H202" s="403">
        <f>SUM(H190:H191)</f>
        <v>0</v>
      </c>
      <c r="I202" s="403">
        <f>SUM(I190:I191)</f>
        <v>0</v>
      </c>
      <c r="J202" s="403">
        <f>SUM(J190:J191)</f>
        <v>0</v>
      </c>
      <c r="K202" s="404">
        <f>SUM(K190:K191)</f>
        <v>0</v>
      </c>
      <c r="L202" s="405">
        <f t="shared" ref="L202:T202" si="59">SUM(L190:L191)</f>
        <v>0</v>
      </c>
      <c r="M202" s="405">
        <f t="shared" si="59"/>
        <v>0</v>
      </c>
      <c r="N202" s="405">
        <f t="shared" si="59"/>
        <v>0</v>
      </c>
      <c r="O202" s="406">
        <f t="shared" si="59"/>
        <v>0</v>
      </c>
      <c r="P202" s="402">
        <f t="shared" si="59"/>
        <v>0</v>
      </c>
      <c r="Q202" s="403">
        <f t="shared" si="59"/>
        <v>0</v>
      </c>
      <c r="R202" s="404">
        <f t="shared" si="59"/>
        <v>0</v>
      </c>
      <c r="S202" s="404">
        <f t="shared" si="59"/>
        <v>0</v>
      </c>
      <c r="T202" s="404">
        <f t="shared" si="59"/>
        <v>0</v>
      </c>
      <c r="U202" s="141"/>
      <c r="V202" s="141"/>
    </row>
    <row r="203" spans="1:22" s="56" customFormat="1" ht="15.75" x14ac:dyDescent="0.2">
      <c r="A203" s="222" t="s">
        <v>183</v>
      </c>
      <c r="B203" s="222"/>
      <c r="C203" s="223"/>
      <c r="D203" s="224"/>
      <c r="E203" s="224"/>
      <c r="F203" s="224"/>
      <c r="G203" s="225">
        <f>G225</f>
        <v>0</v>
      </c>
      <c r="H203" s="226">
        <f>H225</f>
        <v>0</v>
      </c>
      <c r="I203" s="226">
        <f>I225</f>
        <v>0</v>
      </c>
      <c r="J203" s="226">
        <f>J225</f>
        <v>0</v>
      </c>
      <c r="K203" s="227">
        <f>K225</f>
        <v>0</v>
      </c>
      <c r="L203" s="228">
        <f t="shared" ref="L203:T203" si="60">L225</f>
        <v>0</v>
      </c>
      <c r="M203" s="228">
        <f t="shared" si="60"/>
        <v>0</v>
      </c>
      <c r="N203" s="228">
        <f t="shared" si="60"/>
        <v>0</v>
      </c>
      <c r="O203" s="229">
        <f t="shared" si="60"/>
        <v>0</v>
      </c>
      <c r="P203" s="225">
        <f t="shared" si="60"/>
        <v>0</v>
      </c>
      <c r="Q203" s="226">
        <f t="shared" si="60"/>
        <v>0</v>
      </c>
      <c r="R203" s="227">
        <f t="shared" si="60"/>
        <v>0</v>
      </c>
      <c r="S203" s="227">
        <f t="shared" si="60"/>
        <v>0</v>
      </c>
      <c r="T203" s="227">
        <f t="shared" si="60"/>
        <v>0</v>
      </c>
      <c r="U203" s="141"/>
      <c r="V203" s="264"/>
    </row>
    <row r="204" spans="1:22" ht="15.75" x14ac:dyDescent="0.2">
      <c r="A204" s="141"/>
      <c r="B204" s="398" t="s">
        <v>184</v>
      </c>
      <c r="C204" s="399"/>
      <c r="D204" s="400"/>
      <c r="E204" s="400"/>
      <c r="F204" s="400"/>
      <c r="G204" s="393">
        <f>SUM(G205:G207,G215)</f>
        <v>0</v>
      </c>
      <c r="H204" s="394">
        <f>SUM(H205:H207,H215)</f>
        <v>0</v>
      </c>
      <c r="I204" s="394">
        <f>SUM(I205:I207,I215)</f>
        <v>0</v>
      </c>
      <c r="J204" s="394">
        <f>SUM(J205:J207,J215)</f>
        <v>0</v>
      </c>
      <c r="K204" s="395">
        <f>SUM(K205:K207,K215)</f>
        <v>0</v>
      </c>
      <c r="L204" s="396">
        <f t="shared" ref="L204:T204" si="61">SUM(L205:L207,L215)</f>
        <v>0</v>
      </c>
      <c r="M204" s="396">
        <f t="shared" si="61"/>
        <v>0</v>
      </c>
      <c r="N204" s="396">
        <f t="shared" si="61"/>
        <v>0</v>
      </c>
      <c r="O204" s="397">
        <f t="shared" si="61"/>
        <v>0</v>
      </c>
      <c r="P204" s="393">
        <f t="shared" si="61"/>
        <v>0</v>
      </c>
      <c r="Q204" s="394">
        <f t="shared" si="61"/>
        <v>0</v>
      </c>
      <c r="R204" s="395">
        <f t="shared" si="61"/>
        <v>0</v>
      </c>
      <c r="S204" s="395">
        <f t="shared" si="61"/>
        <v>0</v>
      </c>
      <c r="T204" s="395">
        <f t="shared" si="61"/>
        <v>0</v>
      </c>
      <c r="U204" s="141"/>
      <c r="V204" s="141"/>
    </row>
    <row r="205" spans="1:22" s="56" customFormat="1" ht="27.75" customHeight="1" x14ac:dyDescent="0.2">
      <c r="A205" s="141"/>
      <c r="B205" s="141"/>
      <c r="C205" s="812" t="s">
        <v>185</v>
      </c>
      <c r="D205" s="812"/>
      <c r="E205" s="812"/>
      <c r="F205" s="812"/>
      <c r="G205" s="57"/>
      <c r="H205" s="58"/>
      <c r="I205" s="58"/>
      <c r="J205" s="58"/>
      <c r="K205" s="59"/>
      <c r="L205" s="60"/>
      <c r="M205" s="60"/>
      <c r="N205" s="60"/>
      <c r="O205" s="61"/>
      <c r="P205" s="62"/>
      <c r="Q205" s="63"/>
      <c r="R205" s="64"/>
      <c r="S205" s="64"/>
      <c r="T205" s="64"/>
      <c r="U205" s="141"/>
      <c r="V205" s="264"/>
    </row>
    <row r="206" spans="1:22" s="56" customFormat="1" x14ac:dyDescent="0.2">
      <c r="A206" s="141"/>
      <c r="B206" s="141"/>
      <c r="C206" s="407" t="s">
        <v>186</v>
      </c>
      <c r="D206" s="407"/>
      <c r="E206" s="407"/>
      <c r="F206" s="407"/>
      <c r="G206" s="57"/>
      <c r="H206" s="58"/>
      <c r="I206" s="58"/>
      <c r="J206" s="58"/>
      <c r="K206" s="59"/>
      <c r="L206" s="65"/>
      <c r="M206" s="65"/>
      <c r="N206" s="65"/>
      <c r="O206" s="66"/>
      <c r="P206" s="57"/>
      <c r="Q206" s="58"/>
      <c r="R206" s="59"/>
      <c r="S206" s="59"/>
      <c r="T206" s="59"/>
      <c r="U206" s="141"/>
      <c r="V206" s="264"/>
    </row>
    <row r="207" spans="1:22" x14ac:dyDescent="0.2">
      <c r="A207" s="141"/>
      <c r="B207" s="141"/>
      <c r="C207" s="408" t="s">
        <v>187</v>
      </c>
      <c r="D207" s="400"/>
      <c r="E207" s="400"/>
      <c r="F207" s="400"/>
      <c r="G207" s="409">
        <f>SUM(G208:G209)</f>
        <v>0</v>
      </c>
      <c r="H207" s="410">
        <f>SUM(H208:H209)</f>
        <v>0</v>
      </c>
      <c r="I207" s="410">
        <f>SUM(I208:I209)</f>
        <v>0</v>
      </c>
      <c r="J207" s="410">
        <f>SUM(J208:J209)</f>
        <v>0</v>
      </c>
      <c r="K207" s="411">
        <f>SUM(K208:K209)</f>
        <v>0</v>
      </c>
      <c r="L207" s="412">
        <f t="shared" ref="L207:T207" si="62">SUM(L208:L209)</f>
        <v>0</v>
      </c>
      <c r="M207" s="412">
        <f t="shared" si="62"/>
        <v>0</v>
      </c>
      <c r="N207" s="412">
        <f t="shared" si="62"/>
        <v>0</v>
      </c>
      <c r="O207" s="413">
        <f t="shared" si="62"/>
        <v>0</v>
      </c>
      <c r="P207" s="409">
        <f t="shared" si="62"/>
        <v>0</v>
      </c>
      <c r="Q207" s="410">
        <f t="shared" si="62"/>
        <v>0</v>
      </c>
      <c r="R207" s="411">
        <f t="shared" si="62"/>
        <v>0</v>
      </c>
      <c r="S207" s="411">
        <f t="shared" si="62"/>
        <v>0</v>
      </c>
      <c r="T207" s="411">
        <f t="shared" si="62"/>
        <v>0</v>
      </c>
      <c r="U207" s="141"/>
      <c r="V207" s="141"/>
    </row>
    <row r="208" spans="1:22" x14ac:dyDescent="0.2">
      <c r="A208" s="141"/>
      <c r="B208" s="141"/>
      <c r="C208" s="141"/>
      <c r="D208" s="408" t="s">
        <v>188</v>
      </c>
      <c r="E208" s="408"/>
      <c r="F208" s="408"/>
      <c r="G208" s="57"/>
      <c r="H208" s="58"/>
      <c r="I208" s="58"/>
      <c r="J208" s="58"/>
      <c r="K208" s="59"/>
      <c r="L208" s="65"/>
      <c r="M208" s="65"/>
      <c r="N208" s="65"/>
      <c r="O208" s="66"/>
      <c r="P208" s="50"/>
      <c r="Q208" s="51"/>
      <c r="R208" s="52"/>
      <c r="S208" s="52"/>
      <c r="T208" s="52"/>
      <c r="U208" s="141"/>
      <c r="V208" s="141"/>
    </row>
    <row r="209" spans="1:22" x14ac:dyDescent="0.2">
      <c r="A209" s="141"/>
      <c r="B209" s="141"/>
      <c r="C209" s="141"/>
      <c r="D209" s="408" t="s">
        <v>50</v>
      </c>
      <c r="E209" s="408"/>
      <c r="F209" s="408"/>
      <c r="G209" s="409">
        <f>SUM(G210:G214)</f>
        <v>0</v>
      </c>
      <c r="H209" s="410">
        <f>SUM(H210:H214)</f>
        <v>0</v>
      </c>
      <c r="I209" s="410">
        <f>SUM(I210:I214)</f>
        <v>0</v>
      </c>
      <c r="J209" s="410">
        <f>SUM(J210:J214)</f>
        <v>0</v>
      </c>
      <c r="K209" s="411">
        <f>SUM(K210:K214)</f>
        <v>0</v>
      </c>
      <c r="L209" s="412">
        <f t="shared" ref="L209:T209" si="63">SUM(L210:L214)</f>
        <v>0</v>
      </c>
      <c r="M209" s="412">
        <f t="shared" si="63"/>
        <v>0</v>
      </c>
      <c r="N209" s="412">
        <f t="shared" si="63"/>
        <v>0</v>
      </c>
      <c r="O209" s="413">
        <f t="shared" si="63"/>
        <v>0</v>
      </c>
      <c r="P209" s="409">
        <f t="shared" si="63"/>
        <v>0</v>
      </c>
      <c r="Q209" s="410">
        <f t="shared" si="63"/>
        <v>0</v>
      </c>
      <c r="R209" s="411">
        <f t="shared" si="63"/>
        <v>0</v>
      </c>
      <c r="S209" s="411">
        <f t="shared" si="63"/>
        <v>0</v>
      </c>
      <c r="T209" s="411">
        <f t="shared" si="63"/>
        <v>0</v>
      </c>
      <c r="U209" s="141"/>
      <c r="V209" s="141"/>
    </row>
    <row r="210" spans="1:22" x14ac:dyDescent="0.2">
      <c r="A210" s="141"/>
      <c r="B210" s="141"/>
      <c r="C210" s="141"/>
      <c r="D210" s="265" t="s">
        <v>189</v>
      </c>
      <c r="E210" s="265"/>
      <c r="F210" s="265"/>
      <c r="G210" s="57"/>
      <c r="H210" s="58"/>
      <c r="I210" s="58"/>
      <c r="J210" s="58"/>
      <c r="K210" s="59"/>
      <c r="L210" s="65"/>
      <c r="M210" s="65"/>
      <c r="N210" s="65"/>
      <c r="O210" s="66"/>
      <c r="P210" s="50"/>
      <c r="Q210" s="51"/>
      <c r="R210" s="52"/>
      <c r="S210" s="52"/>
      <c r="T210" s="52"/>
      <c r="U210" s="141"/>
      <c r="V210" s="141"/>
    </row>
    <row r="211" spans="1:22" x14ac:dyDescent="0.2">
      <c r="A211" s="141"/>
      <c r="B211" s="141"/>
      <c r="C211" s="141"/>
      <c r="D211" s="265" t="s">
        <v>190</v>
      </c>
      <c r="E211" s="265"/>
      <c r="F211" s="265"/>
      <c r="G211" s="57"/>
      <c r="H211" s="58"/>
      <c r="I211" s="58"/>
      <c r="J211" s="58"/>
      <c r="K211" s="59"/>
      <c r="L211" s="65"/>
      <c r="M211" s="65"/>
      <c r="N211" s="65"/>
      <c r="O211" s="66"/>
      <c r="P211" s="50"/>
      <c r="Q211" s="51"/>
      <c r="R211" s="52"/>
      <c r="S211" s="52"/>
      <c r="T211" s="52"/>
      <c r="U211" s="141"/>
      <c r="V211" s="141"/>
    </row>
    <row r="212" spans="1:22" x14ac:dyDescent="0.2">
      <c r="A212" s="141"/>
      <c r="B212" s="141"/>
      <c r="C212" s="141"/>
      <c r="D212" s="265" t="s">
        <v>191</v>
      </c>
      <c r="E212" s="265"/>
      <c r="F212" s="265"/>
      <c r="G212" s="57"/>
      <c r="H212" s="58"/>
      <c r="I212" s="58"/>
      <c r="J212" s="58"/>
      <c r="K212" s="59"/>
      <c r="L212" s="65"/>
      <c r="M212" s="65"/>
      <c r="N212" s="65"/>
      <c r="O212" s="66"/>
      <c r="P212" s="50"/>
      <c r="Q212" s="51"/>
      <c r="R212" s="52"/>
      <c r="S212" s="52"/>
      <c r="T212" s="52"/>
      <c r="U212" s="141"/>
      <c r="V212" s="141"/>
    </row>
    <row r="213" spans="1:22" ht="15.75" x14ac:dyDescent="0.2">
      <c r="A213" s="141"/>
      <c r="B213" s="141"/>
      <c r="C213" s="141"/>
      <c r="D213" s="265" t="s">
        <v>192</v>
      </c>
      <c r="E213" s="265"/>
      <c r="F213" s="265"/>
      <c r="G213" s="57"/>
      <c r="H213" s="58"/>
      <c r="I213" s="58"/>
      <c r="J213" s="58"/>
      <c r="K213" s="59"/>
      <c r="L213" s="60"/>
      <c r="M213" s="60"/>
      <c r="N213" s="60"/>
      <c r="O213" s="61"/>
      <c r="P213" s="53"/>
      <c r="Q213" s="54"/>
      <c r="R213" s="55"/>
      <c r="S213" s="55"/>
      <c r="T213" s="55"/>
      <c r="U213" s="141"/>
      <c r="V213" s="141"/>
    </row>
    <row r="214" spans="1:22" ht="15.75" x14ac:dyDescent="0.2">
      <c r="A214" s="141"/>
      <c r="B214" s="141"/>
      <c r="C214" s="141"/>
      <c r="D214" s="265" t="s">
        <v>193</v>
      </c>
      <c r="E214" s="265"/>
      <c r="F214" s="265"/>
      <c r="G214" s="57"/>
      <c r="H214" s="58"/>
      <c r="I214" s="58"/>
      <c r="J214" s="58"/>
      <c r="K214" s="59"/>
      <c r="L214" s="60"/>
      <c r="M214" s="60"/>
      <c r="N214" s="60"/>
      <c r="O214" s="61"/>
      <c r="P214" s="53"/>
      <c r="Q214" s="54"/>
      <c r="R214" s="55"/>
      <c r="S214" s="55"/>
      <c r="T214" s="55"/>
      <c r="U214" s="141"/>
      <c r="V214" s="141"/>
    </row>
    <row r="215" spans="1:22" x14ac:dyDescent="0.2">
      <c r="A215" s="141"/>
      <c r="B215" s="141"/>
      <c r="C215" s="408" t="s">
        <v>194</v>
      </c>
      <c r="D215" s="400"/>
      <c r="E215" s="400"/>
      <c r="F215" s="400"/>
      <c r="G215" s="57"/>
      <c r="H215" s="58"/>
      <c r="I215" s="58"/>
      <c r="J215" s="58"/>
      <c r="K215" s="59"/>
      <c r="L215" s="65"/>
      <c r="M215" s="65"/>
      <c r="N215" s="65"/>
      <c r="O215" s="66"/>
      <c r="P215" s="50"/>
      <c r="Q215" s="51"/>
      <c r="R215" s="52"/>
      <c r="S215" s="52"/>
      <c r="T215" s="52"/>
      <c r="U215" s="141"/>
      <c r="V215" s="141"/>
    </row>
    <row r="216" spans="1:22" ht="15.75" x14ac:dyDescent="0.2">
      <c r="A216" s="141"/>
      <c r="B216" s="398" t="s">
        <v>195</v>
      </c>
      <c r="C216" s="399"/>
      <c r="D216" s="400"/>
      <c r="E216" s="400"/>
      <c r="F216" s="400"/>
      <c r="G216" s="393">
        <f>SUM(G217:G219,G224)</f>
        <v>0</v>
      </c>
      <c r="H216" s="394">
        <f>SUM(H217:H219,H224)</f>
        <v>0</v>
      </c>
      <c r="I216" s="394">
        <f>SUM(I217:I219,I224)</f>
        <v>0</v>
      </c>
      <c r="J216" s="394">
        <f>SUM(J217:J219,J224)</f>
        <v>0</v>
      </c>
      <c r="K216" s="395">
        <f>SUM(K217:K219,K224)</f>
        <v>0</v>
      </c>
      <c r="L216" s="396">
        <f t="shared" ref="L216:T216" si="64">SUM(L217:L219,L224)</f>
        <v>0</v>
      </c>
      <c r="M216" s="396">
        <f t="shared" si="64"/>
        <v>0</v>
      </c>
      <c r="N216" s="396">
        <f t="shared" si="64"/>
        <v>0</v>
      </c>
      <c r="O216" s="397">
        <f t="shared" si="64"/>
        <v>0</v>
      </c>
      <c r="P216" s="393">
        <f t="shared" si="64"/>
        <v>0</v>
      </c>
      <c r="Q216" s="394">
        <f t="shared" si="64"/>
        <v>0</v>
      </c>
      <c r="R216" s="395">
        <f t="shared" si="64"/>
        <v>0</v>
      </c>
      <c r="S216" s="395">
        <f t="shared" si="64"/>
        <v>0</v>
      </c>
      <c r="T216" s="395">
        <f t="shared" si="64"/>
        <v>0</v>
      </c>
      <c r="U216" s="141"/>
      <c r="V216" s="141"/>
    </row>
    <row r="217" spans="1:22" s="56" customFormat="1" ht="26.25" customHeight="1" x14ac:dyDescent="0.2">
      <c r="A217" s="141"/>
      <c r="B217" s="141"/>
      <c r="C217" s="812" t="s">
        <v>196</v>
      </c>
      <c r="D217" s="812"/>
      <c r="E217" s="812"/>
      <c r="F217" s="812"/>
      <c r="G217" s="57"/>
      <c r="H217" s="58"/>
      <c r="I217" s="58"/>
      <c r="J217" s="58"/>
      <c r="K217" s="59"/>
      <c r="L217" s="65"/>
      <c r="M217" s="65"/>
      <c r="N217" s="65"/>
      <c r="O217" s="66"/>
      <c r="P217" s="57"/>
      <c r="Q217" s="58"/>
      <c r="R217" s="59"/>
      <c r="S217" s="59"/>
      <c r="T217" s="59"/>
      <c r="U217" s="141"/>
      <c r="V217" s="264"/>
    </row>
    <row r="218" spans="1:22" x14ac:dyDescent="0.2">
      <c r="A218" s="141"/>
      <c r="B218" s="141"/>
      <c r="C218" s="408" t="s">
        <v>197</v>
      </c>
      <c r="D218" s="400"/>
      <c r="E218" s="400"/>
      <c r="F218" s="400"/>
      <c r="G218" s="57"/>
      <c r="H218" s="58"/>
      <c r="I218" s="58"/>
      <c r="J218" s="58"/>
      <c r="K218" s="59"/>
      <c r="L218" s="65"/>
      <c r="M218" s="65"/>
      <c r="N218" s="65"/>
      <c r="O218" s="66"/>
      <c r="P218" s="50"/>
      <c r="Q218" s="51"/>
      <c r="R218" s="52"/>
      <c r="S218" s="52"/>
      <c r="T218" s="52"/>
      <c r="U218" s="141"/>
      <c r="V218" s="141"/>
    </row>
    <row r="219" spans="1:22" x14ac:dyDescent="0.2">
      <c r="A219" s="141"/>
      <c r="B219" s="141"/>
      <c r="C219" s="408" t="s">
        <v>198</v>
      </c>
      <c r="D219" s="400"/>
      <c r="E219" s="400"/>
      <c r="F219" s="400"/>
      <c r="G219" s="409">
        <f>SUM(G220:G221)</f>
        <v>0</v>
      </c>
      <c r="H219" s="410">
        <f>SUM(H220:H221)</f>
        <v>0</v>
      </c>
      <c r="I219" s="410">
        <f>SUM(I220:I221)</f>
        <v>0</v>
      </c>
      <c r="J219" s="410">
        <f>SUM(J220:J221)</f>
        <v>0</v>
      </c>
      <c r="K219" s="411">
        <f>SUM(K220:K221)</f>
        <v>0</v>
      </c>
      <c r="L219" s="412">
        <f t="shared" ref="L219:T219" si="65">SUM(L220:L221)</f>
        <v>0</v>
      </c>
      <c r="M219" s="412">
        <f t="shared" si="65"/>
        <v>0</v>
      </c>
      <c r="N219" s="412">
        <f t="shared" si="65"/>
        <v>0</v>
      </c>
      <c r="O219" s="413">
        <f t="shared" si="65"/>
        <v>0</v>
      </c>
      <c r="P219" s="409">
        <f t="shared" si="65"/>
        <v>0</v>
      </c>
      <c r="Q219" s="410">
        <f t="shared" si="65"/>
        <v>0</v>
      </c>
      <c r="R219" s="411">
        <f t="shared" si="65"/>
        <v>0</v>
      </c>
      <c r="S219" s="411">
        <f t="shared" si="65"/>
        <v>0</v>
      </c>
      <c r="T219" s="411">
        <f t="shared" si="65"/>
        <v>0</v>
      </c>
      <c r="U219" s="141"/>
      <c r="V219" s="141"/>
    </row>
    <row r="220" spans="1:22" x14ac:dyDescent="0.2">
      <c r="A220" s="141"/>
      <c r="B220" s="141"/>
      <c r="C220" s="134"/>
      <c r="D220" s="408" t="s">
        <v>188</v>
      </c>
      <c r="E220" s="408"/>
      <c r="F220" s="408"/>
      <c r="G220" s="57"/>
      <c r="H220" s="58"/>
      <c r="I220" s="58"/>
      <c r="J220" s="58"/>
      <c r="K220" s="59"/>
      <c r="L220" s="65"/>
      <c r="M220" s="65"/>
      <c r="N220" s="65"/>
      <c r="O220" s="66"/>
      <c r="P220" s="50"/>
      <c r="Q220" s="51"/>
      <c r="R220" s="52"/>
      <c r="S220" s="52"/>
      <c r="T220" s="52"/>
      <c r="U220" s="141"/>
      <c r="V220" s="141"/>
    </row>
    <row r="221" spans="1:22" x14ac:dyDescent="0.2">
      <c r="A221" s="141"/>
      <c r="B221" s="141"/>
      <c r="C221" s="134"/>
      <c r="D221" s="408" t="s">
        <v>50</v>
      </c>
      <c r="E221" s="408"/>
      <c r="F221" s="408"/>
      <c r="G221" s="409">
        <f>SUM(G222:G223)</f>
        <v>0</v>
      </c>
      <c r="H221" s="410">
        <f>SUM(H222:H223)</f>
        <v>0</v>
      </c>
      <c r="I221" s="410">
        <f>SUM(I222:I223)</f>
        <v>0</v>
      </c>
      <c r="J221" s="410">
        <f>SUM(J222:J223)</f>
        <v>0</v>
      </c>
      <c r="K221" s="411">
        <f>SUM(K222:K223)</f>
        <v>0</v>
      </c>
      <c r="L221" s="412">
        <f t="shared" ref="L221:T221" si="66">SUM(L222:L223)</f>
        <v>0</v>
      </c>
      <c r="M221" s="412">
        <f t="shared" si="66"/>
        <v>0</v>
      </c>
      <c r="N221" s="412">
        <f t="shared" si="66"/>
        <v>0</v>
      </c>
      <c r="O221" s="413">
        <f t="shared" si="66"/>
        <v>0</v>
      </c>
      <c r="P221" s="409">
        <f t="shared" si="66"/>
        <v>0</v>
      </c>
      <c r="Q221" s="410">
        <f t="shared" si="66"/>
        <v>0</v>
      </c>
      <c r="R221" s="411">
        <f t="shared" si="66"/>
        <v>0</v>
      </c>
      <c r="S221" s="411">
        <f t="shared" si="66"/>
        <v>0</v>
      </c>
      <c r="T221" s="411">
        <f t="shared" si="66"/>
        <v>0</v>
      </c>
      <c r="U221" s="141"/>
      <c r="V221" s="141"/>
    </row>
    <row r="222" spans="1:22" ht="15.75" x14ac:dyDescent="0.2">
      <c r="A222" s="141"/>
      <c r="B222" s="141"/>
      <c r="C222" s="141"/>
      <c r="D222" s="265" t="s">
        <v>199</v>
      </c>
      <c r="E222" s="265"/>
      <c r="F222" s="265"/>
      <c r="G222" s="57"/>
      <c r="H222" s="58"/>
      <c r="I222" s="58"/>
      <c r="J222" s="58"/>
      <c r="K222" s="59"/>
      <c r="L222" s="60"/>
      <c r="M222" s="60"/>
      <c r="N222" s="60"/>
      <c r="O222" s="61"/>
      <c r="P222" s="53"/>
      <c r="Q222" s="54"/>
      <c r="R222" s="55"/>
      <c r="S222" s="55"/>
      <c r="T222" s="55"/>
      <c r="U222" s="141"/>
      <c r="V222" s="141"/>
    </row>
    <row r="223" spans="1:22" ht="15.75" x14ac:dyDescent="0.2">
      <c r="A223" s="141"/>
      <c r="B223" s="141"/>
      <c r="C223" s="141"/>
      <c r="D223" s="265" t="s">
        <v>200</v>
      </c>
      <c r="E223" s="265"/>
      <c r="F223" s="265"/>
      <c r="G223" s="57"/>
      <c r="H223" s="58"/>
      <c r="I223" s="58"/>
      <c r="J223" s="58"/>
      <c r="K223" s="59"/>
      <c r="L223" s="60"/>
      <c r="M223" s="60"/>
      <c r="N223" s="60"/>
      <c r="O223" s="61"/>
      <c r="P223" s="53"/>
      <c r="Q223" s="54"/>
      <c r="R223" s="55"/>
      <c r="S223" s="55"/>
      <c r="T223" s="55"/>
      <c r="U223" s="141"/>
      <c r="V223" s="141"/>
    </row>
    <row r="224" spans="1:22" ht="15.75" x14ac:dyDescent="0.2">
      <c r="A224" s="141"/>
      <c r="B224" s="141"/>
      <c r="C224" s="408" t="s">
        <v>201</v>
      </c>
      <c r="D224" s="400"/>
      <c r="E224" s="400"/>
      <c r="F224" s="400"/>
      <c r="G224" s="57"/>
      <c r="H224" s="58"/>
      <c r="I224" s="58"/>
      <c r="J224" s="58"/>
      <c r="K224" s="59"/>
      <c r="L224" s="60"/>
      <c r="M224" s="60"/>
      <c r="N224" s="60"/>
      <c r="O224" s="61"/>
      <c r="P224" s="53"/>
      <c r="Q224" s="54"/>
      <c r="R224" s="55"/>
      <c r="S224" s="55"/>
      <c r="T224" s="55"/>
      <c r="U224" s="141"/>
      <c r="V224" s="141"/>
    </row>
    <row r="225" spans="1:22" ht="15.75" x14ac:dyDescent="0.2">
      <c r="A225" s="141"/>
      <c r="B225" s="398" t="s">
        <v>202</v>
      </c>
      <c r="C225" s="399"/>
      <c r="D225" s="400"/>
      <c r="E225" s="400"/>
      <c r="F225" s="400"/>
      <c r="G225" s="393">
        <f>G204-G216</f>
        <v>0</v>
      </c>
      <c r="H225" s="394">
        <f>H204-H216</f>
        <v>0</v>
      </c>
      <c r="I225" s="394">
        <f>I204-I216</f>
        <v>0</v>
      </c>
      <c r="J225" s="394">
        <f>J204-J216</f>
        <v>0</v>
      </c>
      <c r="K225" s="395">
        <f>K204-K216</f>
        <v>0</v>
      </c>
      <c r="L225" s="396">
        <f t="shared" ref="L225:T225" si="67">L204-L216</f>
        <v>0</v>
      </c>
      <c r="M225" s="396">
        <f t="shared" si="67"/>
        <v>0</v>
      </c>
      <c r="N225" s="396">
        <f t="shared" si="67"/>
        <v>0</v>
      </c>
      <c r="O225" s="397">
        <f t="shared" si="67"/>
        <v>0</v>
      </c>
      <c r="P225" s="393">
        <f t="shared" si="67"/>
        <v>0</v>
      </c>
      <c r="Q225" s="394">
        <f t="shared" si="67"/>
        <v>0</v>
      </c>
      <c r="R225" s="395">
        <f t="shared" si="67"/>
        <v>0</v>
      </c>
      <c r="S225" s="395">
        <f t="shared" si="67"/>
        <v>0</v>
      </c>
      <c r="T225" s="395">
        <f t="shared" si="67"/>
        <v>0</v>
      </c>
      <c r="U225" s="141"/>
      <c r="V225" s="141"/>
    </row>
    <row r="226" spans="1:22" ht="15.75" x14ac:dyDescent="0.2">
      <c r="A226" s="230" t="s">
        <v>203</v>
      </c>
      <c r="B226" s="230"/>
      <c r="C226" s="231"/>
      <c r="D226" s="232"/>
      <c r="E226" s="232"/>
      <c r="F226" s="232"/>
      <c r="G226" s="233">
        <f>G242</f>
        <v>0</v>
      </c>
      <c r="H226" s="234">
        <f>H242</f>
        <v>0</v>
      </c>
      <c r="I226" s="234">
        <f>I242</f>
        <v>0</v>
      </c>
      <c r="J226" s="234">
        <f>J242</f>
        <v>0</v>
      </c>
      <c r="K226" s="235">
        <f>K242</f>
        <v>0</v>
      </c>
      <c r="L226" s="236">
        <f t="shared" ref="L226:T226" si="68">L242</f>
        <v>0</v>
      </c>
      <c r="M226" s="236">
        <f t="shared" si="68"/>
        <v>0</v>
      </c>
      <c r="N226" s="236">
        <f t="shared" si="68"/>
        <v>0</v>
      </c>
      <c r="O226" s="237">
        <f t="shared" si="68"/>
        <v>0</v>
      </c>
      <c r="P226" s="233">
        <f t="shared" si="68"/>
        <v>0</v>
      </c>
      <c r="Q226" s="234">
        <f t="shared" si="68"/>
        <v>0</v>
      </c>
      <c r="R226" s="235">
        <f t="shared" si="68"/>
        <v>0</v>
      </c>
      <c r="S226" s="235">
        <f t="shared" si="68"/>
        <v>0</v>
      </c>
      <c r="T226" s="235">
        <f t="shared" si="68"/>
        <v>0</v>
      </c>
      <c r="U226" s="141"/>
      <c r="V226" s="141"/>
    </row>
    <row r="227" spans="1:22" ht="15.75" x14ac:dyDescent="0.2">
      <c r="A227" s="141"/>
      <c r="B227" s="398" t="s">
        <v>184</v>
      </c>
      <c r="C227" s="399"/>
      <c r="D227" s="400"/>
      <c r="E227" s="400"/>
      <c r="F227" s="400"/>
      <c r="G227" s="393">
        <f>SUM(G228:G231)</f>
        <v>0</v>
      </c>
      <c r="H227" s="394">
        <f>SUM(H228:H231)</f>
        <v>0</v>
      </c>
      <c r="I227" s="394">
        <f>SUM(I228:I231)</f>
        <v>0</v>
      </c>
      <c r="J227" s="394">
        <f>SUM(J228:J231)</f>
        <v>0</v>
      </c>
      <c r="K227" s="395">
        <f>SUM(K228:K231)</f>
        <v>0</v>
      </c>
      <c r="L227" s="396">
        <f t="shared" ref="L227:T227" si="69">SUM(L228:L231)</f>
        <v>0</v>
      </c>
      <c r="M227" s="396">
        <f t="shared" si="69"/>
        <v>0</v>
      </c>
      <c r="N227" s="396">
        <f t="shared" si="69"/>
        <v>0</v>
      </c>
      <c r="O227" s="397">
        <f t="shared" si="69"/>
        <v>0</v>
      </c>
      <c r="P227" s="393">
        <f t="shared" si="69"/>
        <v>0</v>
      </c>
      <c r="Q227" s="394">
        <f t="shared" si="69"/>
        <v>0</v>
      </c>
      <c r="R227" s="395">
        <f t="shared" si="69"/>
        <v>0</v>
      </c>
      <c r="S227" s="395">
        <f t="shared" si="69"/>
        <v>0</v>
      </c>
      <c r="T227" s="395">
        <f t="shared" si="69"/>
        <v>0</v>
      </c>
      <c r="U227" s="141"/>
      <c r="V227" s="141"/>
    </row>
    <row r="228" spans="1:22" ht="29.25" customHeight="1" x14ac:dyDescent="0.2">
      <c r="A228" s="141"/>
      <c r="B228" s="141"/>
      <c r="C228" s="812" t="s">
        <v>204</v>
      </c>
      <c r="D228" s="813"/>
      <c r="E228" s="813"/>
      <c r="F228" s="813"/>
      <c r="G228" s="57"/>
      <c r="H228" s="58"/>
      <c r="I228" s="58"/>
      <c r="J228" s="58"/>
      <c r="K228" s="59"/>
      <c r="L228" s="65"/>
      <c r="M228" s="65"/>
      <c r="N228" s="65"/>
      <c r="O228" s="66"/>
      <c r="P228" s="50"/>
      <c r="Q228" s="51"/>
      <c r="R228" s="52"/>
      <c r="S228" s="52"/>
      <c r="T228" s="52"/>
      <c r="U228" s="141"/>
      <c r="V228" s="141"/>
    </row>
    <row r="229" spans="1:22" ht="15.75" x14ac:dyDescent="0.2">
      <c r="A229" s="141"/>
      <c r="B229" s="141"/>
      <c r="C229" s="408" t="s">
        <v>205</v>
      </c>
      <c r="D229" s="400"/>
      <c r="E229" s="400"/>
      <c r="F229" s="400"/>
      <c r="G229" s="57"/>
      <c r="H229" s="58"/>
      <c r="I229" s="58"/>
      <c r="J229" s="58"/>
      <c r="K229" s="59"/>
      <c r="L229" s="60"/>
      <c r="M229" s="60"/>
      <c r="N229" s="60"/>
      <c r="O229" s="61"/>
      <c r="P229" s="53"/>
      <c r="Q229" s="54"/>
      <c r="R229" s="55"/>
      <c r="S229" s="55"/>
      <c r="T229" s="55"/>
      <c r="U229" s="141"/>
      <c r="V229" s="141"/>
    </row>
    <row r="230" spans="1:22" x14ac:dyDescent="0.2">
      <c r="A230" s="141"/>
      <c r="B230" s="141"/>
      <c r="C230" s="408" t="s">
        <v>206</v>
      </c>
      <c r="D230" s="400"/>
      <c r="E230" s="400"/>
      <c r="F230" s="400"/>
      <c r="G230" s="57"/>
      <c r="H230" s="58"/>
      <c r="I230" s="58"/>
      <c r="J230" s="58"/>
      <c r="K230" s="59"/>
      <c r="L230" s="65"/>
      <c r="M230" s="65"/>
      <c r="N230" s="65"/>
      <c r="O230" s="66"/>
      <c r="P230" s="50"/>
      <c r="Q230" s="51"/>
      <c r="R230" s="52"/>
      <c r="S230" s="52"/>
      <c r="T230" s="52"/>
      <c r="U230" s="141"/>
      <c r="V230" s="141"/>
    </row>
    <row r="231" spans="1:22" x14ac:dyDescent="0.2">
      <c r="A231" s="141"/>
      <c r="B231" s="141"/>
      <c r="C231" s="408" t="s">
        <v>207</v>
      </c>
      <c r="D231" s="400"/>
      <c r="E231" s="400"/>
      <c r="F231" s="400"/>
      <c r="G231" s="57"/>
      <c r="H231" s="58"/>
      <c r="I231" s="58"/>
      <c r="J231" s="58"/>
      <c r="K231" s="59"/>
      <c r="L231" s="65"/>
      <c r="M231" s="65"/>
      <c r="N231" s="65"/>
      <c r="O231" s="66"/>
      <c r="P231" s="50"/>
      <c r="Q231" s="51"/>
      <c r="R231" s="52"/>
      <c r="S231" s="52"/>
      <c r="T231" s="52"/>
      <c r="U231" s="141"/>
      <c r="V231" s="141"/>
    </row>
    <row r="232" spans="1:22" ht="15.75" x14ac:dyDescent="0.2">
      <c r="A232" s="141"/>
      <c r="B232" s="398" t="s">
        <v>195</v>
      </c>
      <c r="C232" s="399"/>
      <c r="D232" s="400"/>
      <c r="E232" s="400"/>
      <c r="F232" s="400"/>
      <c r="G232" s="393">
        <f>SUM(G233:G241)</f>
        <v>0</v>
      </c>
      <c r="H232" s="394">
        <f>SUM(H233:H241)</f>
        <v>0</v>
      </c>
      <c r="I232" s="394">
        <f>SUM(I233:I241)</f>
        <v>0</v>
      </c>
      <c r="J232" s="394">
        <f>SUM(J233:J241)</f>
        <v>0</v>
      </c>
      <c r="K232" s="395">
        <f>SUM(K233:K241)</f>
        <v>0</v>
      </c>
      <c r="L232" s="396">
        <f t="shared" ref="L232:T232" si="70">SUM(L233:L241)</f>
        <v>0</v>
      </c>
      <c r="M232" s="396">
        <f t="shared" si="70"/>
        <v>0</v>
      </c>
      <c r="N232" s="396">
        <f t="shared" si="70"/>
        <v>0</v>
      </c>
      <c r="O232" s="397">
        <f t="shared" si="70"/>
        <v>0</v>
      </c>
      <c r="P232" s="393">
        <f t="shared" si="70"/>
        <v>0</v>
      </c>
      <c r="Q232" s="394">
        <f t="shared" si="70"/>
        <v>0</v>
      </c>
      <c r="R232" s="395">
        <f>SUM(R233:R241)</f>
        <v>0</v>
      </c>
      <c r="S232" s="395">
        <f t="shared" si="70"/>
        <v>0</v>
      </c>
      <c r="T232" s="395">
        <f t="shared" si="70"/>
        <v>0</v>
      </c>
      <c r="U232" s="141"/>
      <c r="V232" s="141"/>
    </row>
    <row r="233" spans="1:22" ht="15.75" x14ac:dyDescent="0.2">
      <c r="A233" s="141"/>
      <c r="B233" s="141"/>
      <c r="C233" s="408" t="s">
        <v>208</v>
      </c>
      <c r="D233" s="400"/>
      <c r="E233" s="400"/>
      <c r="F233" s="400"/>
      <c r="G233" s="57"/>
      <c r="H233" s="58"/>
      <c r="I233" s="58"/>
      <c r="J233" s="58"/>
      <c r="K233" s="59"/>
      <c r="L233" s="60"/>
      <c r="M233" s="60"/>
      <c r="N233" s="60"/>
      <c r="O233" s="61"/>
      <c r="P233" s="53"/>
      <c r="Q233" s="54"/>
      <c r="R233" s="55"/>
      <c r="S233" s="55"/>
      <c r="T233" s="55"/>
      <c r="U233" s="141"/>
      <c r="V233" s="141"/>
    </row>
    <row r="234" spans="1:22" x14ac:dyDescent="0.2">
      <c r="A234" s="141"/>
      <c r="B234" s="141"/>
      <c r="C234" s="408" t="s">
        <v>209</v>
      </c>
      <c r="D234" s="400"/>
      <c r="E234" s="400"/>
      <c r="F234" s="400"/>
      <c r="G234" s="57"/>
      <c r="H234" s="58"/>
      <c r="I234" s="58"/>
      <c r="J234" s="58"/>
      <c r="K234" s="59"/>
      <c r="L234" s="65"/>
      <c r="M234" s="65"/>
      <c r="N234" s="65"/>
      <c r="O234" s="66"/>
      <c r="P234" s="50"/>
      <c r="Q234" s="51"/>
      <c r="R234" s="52"/>
      <c r="S234" s="52"/>
      <c r="T234" s="52"/>
      <c r="U234" s="141"/>
      <c r="V234" s="141"/>
    </row>
    <row r="235" spans="1:22" x14ac:dyDescent="0.2">
      <c r="A235" s="141"/>
      <c r="B235" s="141"/>
      <c r="C235" s="407" t="s">
        <v>210</v>
      </c>
      <c r="D235" s="400"/>
      <c r="E235" s="400"/>
      <c r="F235" s="400"/>
      <c r="G235" s="57"/>
      <c r="H235" s="58"/>
      <c r="I235" s="58"/>
      <c r="J235" s="58"/>
      <c r="K235" s="59"/>
      <c r="L235" s="65"/>
      <c r="M235" s="65"/>
      <c r="N235" s="65"/>
      <c r="O235" s="66"/>
      <c r="P235" s="50"/>
      <c r="Q235" s="51"/>
      <c r="R235" s="52"/>
      <c r="S235" s="52"/>
      <c r="T235" s="52"/>
      <c r="U235" s="141"/>
      <c r="V235" s="141"/>
    </row>
    <row r="236" spans="1:22" ht="15.75" x14ac:dyDescent="0.2">
      <c r="A236" s="141"/>
      <c r="B236" s="141"/>
      <c r="C236" s="408" t="s">
        <v>211</v>
      </c>
      <c r="D236" s="400"/>
      <c r="E236" s="400"/>
      <c r="F236" s="400"/>
      <c r="G236" s="57"/>
      <c r="H236" s="58"/>
      <c r="I236" s="58"/>
      <c r="J236" s="58"/>
      <c r="K236" s="59"/>
      <c r="L236" s="60"/>
      <c r="M236" s="60"/>
      <c r="N236" s="60"/>
      <c r="O236" s="61"/>
      <c r="P236" s="53"/>
      <c r="Q236" s="54"/>
      <c r="R236" s="55"/>
      <c r="S236" s="55"/>
      <c r="T236" s="55"/>
      <c r="U236" s="141"/>
      <c r="V236" s="141"/>
    </row>
    <row r="237" spans="1:22" x14ac:dyDescent="0.2">
      <c r="A237" s="141"/>
      <c r="B237" s="141"/>
      <c r="C237" s="408" t="s">
        <v>212</v>
      </c>
      <c r="D237" s="400"/>
      <c r="E237" s="400"/>
      <c r="F237" s="400"/>
      <c r="G237" s="57"/>
      <c r="H237" s="58"/>
      <c r="I237" s="58"/>
      <c r="J237" s="58"/>
      <c r="K237" s="59"/>
      <c r="L237" s="65"/>
      <c r="M237" s="65"/>
      <c r="N237" s="65"/>
      <c r="O237" s="66"/>
      <c r="P237" s="50"/>
      <c r="Q237" s="51"/>
      <c r="R237" s="52"/>
      <c r="S237" s="52"/>
      <c r="T237" s="52"/>
      <c r="U237" s="141"/>
      <c r="V237" s="141"/>
    </row>
    <row r="238" spans="1:22" x14ac:dyDescent="0.2">
      <c r="A238" s="141"/>
      <c r="B238" s="141"/>
      <c r="C238" s="408" t="s">
        <v>213</v>
      </c>
      <c r="D238" s="400"/>
      <c r="E238" s="400"/>
      <c r="F238" s="400"/>
      <c r="G238" s="57"/>
      <c r="H238" s="58"/>
      <c r="I238" s="58"/>
      <c r="J238" s="58"/>
      <c r="K238" s="59"/>
      <c r="L238" s="65"/>
      <c r="M238" s="65"/>
      <c r="N238" s="65"/>
      <c r="O238" s="66"/>
      <c r="P238" s="50"/>
      <c r="Q238" s="51"/>
      <c r="R238" s="52"/>
      <c r="S238" s="52"/>
      <c r="T238" s="52"/>
      <c r="U238" s="141"/>
      <c r="V238" s="141"/>
    </row>
    <row r="239" spans="1:22" ht="15.75" x14ac:dyDescent="0.2">
      <c r="A239" s="141"/>
      <c r="B239" s="141"/>
      <c r="C239" s="408" t="s">
        <v>214</v>
      </c>
      <c r="D239" s="400"/>
      <c r="E239" s="400"/>
      <c r="F239" s="400"/>
      <c r="G239" s="62"/>
      <c r="H239" s="63"/>
      <c r="I239" s="63"/>
      <c r="J239" s="63"/>
      <c r="K239" s="64"/>
      <c r="L239" s="60"/>
      <c r="M239" s="60"/>
      <c r="N239" s="60"/>
      <c r="O239" s="61"/>
      <c r="P239" s="53"/>
      <c r="Q239" s="54"/>
      <c r="R239" s="55"/>
      <c r="S239" s="55"/>
      <c r="T239" s="55"/>
      <c r="U239" s="141"/>
      <c r="V239" s="141"/>
    </row>
    <row r="240" spans="1:22" ht="15.75" x14ac:dyDescent="0.2">
      <c r="A240" s="141"/>
      <c r="B240" s="141"/>
      <c r="C240" s="408" t="s">
        <v>215</v>
      </c>
      <c r="D240" s="400"/>
      <c r="E240" s="400"/>
      <c r="F240" s="400"/>
      <c r="G240" s="57"/>
      <c r="H240" s="58"/>
      <c r="I240" s="58"/>
      <c r="J240" s="58"/>
      <c r="K240" s="59"/>
      <c r="L240" s="60"/>
      <c r="M240" s="60"/>
      <c r="N240" s="60"/>
      <c r="O240" s="61"/>
      <c r="P240" s="53"/>
      <c r="Q240" s="54"/>
      <c r="R240" s="55"/>
      <c r="S240" s="55"/>
      <c r="T240" s="55"/>
      <c r="U240" s="141"/>
      <c r="V240" s="141"/>
    </row>
    <row r="241" spans="1:22" x14ac:dyDescent="0.2">
      <c r="A241" s="141"/>
      <c r="B241" s="141"/>
      <c r="C241" s="408" t="s">
        <v>216</v>
      </c>
      <c r="D241" s="400"/>
      <c r="E241" s="400"/>
      <c r="F241" s="400"/>
      <c r="G241" s="57"/>
      <c r="H241" s="58"/>
      <c r="I241" s="58"/>
      <c r="J241" s="58"/>
      <c r="K241" s="59"/>
      <c r="L241" s="65"/>
      <c r="M241" s="65"/>
      <c r="N241" s="65"/>
      <c r="O241" s="66"/>
      <c r="P241" s="50"/>
      <c r="Q241" s="51"/>
      <c r="R241" s="52"/>
      <c r="S241" s="52"/>
      <c r="T241" s="52"/>
      <c r="U241" s="141"/>
      <c r="V241" s="141"/>
    </row>
    <row r="242" spans="1:22" ht="15.75" x14ac:dyDescent="0.2">
      <c r="A242" s="141"/>
      <c r="B242" s="398" t="s">
        <v>217</v>
      </c>
      <c r="C242" s="399"/>
      <c r="D242" s="400"/>
      <c r="E242" s="400"/>
      <c r="F242" s="400"/>
      <c r="G242" s="393">
        <f>G227-G232</f>
        <v>0</v>
      </c>
      <c r="H242" s="394">
        <f>H227-H232</f>
        <v>0</v>
      </c>
      <c r="I242" s="394">
        <f>I227-I232</f>
        <v>0</v>
      </c>
      <c r="J242" s="394">
        <f>J227-J232</f>
        <v>0</v>
      </c>
      <c r="K242" s="395">
        <f>K227-K232</f>
        <v>0</v>
      </c>
      <c r="L242" s="396">
        <f t="shared" ref="L242:T242" si="71">L227-L232</f>
        <v>0</v>
      </c>
      <c r="M242" s="396">
        <f t="shared" si="71"/>
        <v>0</v>
      </c>
      <c r="N242" s="396">
        <f t="shared" si="71"/>
        <v>0</v>
      </c>
      <c r="O242" s="397">
        <f t="shared" si="71"/>
        <v>0</v>
      </c>
      <c r="P242" s="393">
        <f t="shared" si="71"/>
        <v>0</v>
      </c>
      <c r="Q242" s="394">
        <f t="shared" si="71"/>
        <v>0</v>
      </c>
      <c r="R242" s="395">
        <f t="shared" si="71"/>
        <v>0</v>
      </c>
      <c r="S242" s="395">
        <f t="shared" si="71"/>
        <v>0</v>
      </c>
      <c r="T242" s="395">
        <f t="shared" si="71"/>
        <v>0</v>
      </c>
      <c r="U242" s="141"/>
      <c r="V242" s="141"/>
    </row>
    <row r="243" spans="1:22" ht="15.75" x14ac:dyDescent="0.2">
      <c r="A243" s="230" t="s">
        <v>218</v>
      </c>
      <c r="B243" s="230"/>
      <c r="C243" s="231"/>
      <c r="D243" s="232"/>
      <c r="E243" s="232"/>
      <c r="F243" s="232"/>
      <c r="G243" s="233">
        <f>SUM(G189,G203,G226)</f>
        <v>0</v>
      </c>
      <c r="H243" s="234">
        <f>SUM(H189,H203,H226)</f>
        <v>0</v>
      </c>
      <c r="I243" s="234">
        <f>SUM(I189,I203,I226)</f>
        <v>0</v>
      </c>
      <c r="J243" s="234">
        <f>SUM(J189,J203,J226)</f>
        <v>0</v>
      </c>
      <c r="K243" s="235">
        <f>SUM(K189,K203,K226)</f>
        <v>0</v>
      </c>
      <c r="L243" s="236">
        <f t="shared" ref="L243:T243" si="72">SUM(L189,L203,L226)</f>
        <v>0</v>
      </c>
      <c r="M243" s="236">
        <f t="shared" si="72"/>
        <v>0</v>
      </c>
      <c r="N243" s="236">
        <f t="shared" si="72"/>
        <v>0</v>
      </c>
      <c r="O243" s="237">
        <f t="shared" si="72"/>
        <v>0</v>
      </c>
      <c r="P243" s="233">
        <f t="shared" si="72"/>
        <v>0</v>
      </c>
      <c r="Q243" s="234">
        <f t="shared" si="72"/>
        <v>0</v>
      </c>
      <c r="R243" s="235">
        <f t="shared" si="72"/>
        <v>0</v>
      </c>
      <c r="S243" s="235">
        <f t="shared" si="72"/>
        <v>0</v>
      </c>
      <c r="T243" s="235">
        <f t="shared" si="72"/>
        <v>0</v>
      </c>
      <c r="U243" s="141"/>
      <c r="V243" s="141"/>
    </row>
    <row r="244" spans="1:22" ht="15.75" x14ac:dyDescent="0.2">
      <c r="A244" s="230" t="s">
        <v>219</v>
      </c>
      <c r="B244" s="230"/>
      <c r="C244" s="231"/>
      <c r="D244" s="232"/>
      <c r="E244" s="232"/>
      <c r="F244" s="232"/>
      <c r="G244" s="62"/>
      <c r="H244" s="63"/>
      <c r="I244" s="63"/>
      <c r="J244" s="63"/>
      <c r="K244" s="64"/>
      <c r="L244" s="60"/>
      <c r="M244" s="60"/>
      <c r="N244" s="60"/>
      <c r="O244" s="61"/>
      <c r="P244" s="53"/>
      <c r="Q244" s="54"/>
      <c r="R244" s="55"/>
      <c r="S244" s="55"/>
      <c r="T244" s="55"/>
      <c r="U244" s="141"/>
      <c r="V244" s="141"/>
    </row>
    <row r="245" spans="1:22" x14ac:dyDescent="0.2">
      <c r="A245" s="141"/>
      <c r="B245" s="141"/>
      <c r="C245" s="141"/>
      <c r="D245" s="265" t="s">
        <v>220</v>
      </c>
      <c r="E245" s="265"/>
      <c r="F245" s="265"/>
      <c r="G245" s="57"/>
      <c r="H245" s="58"/>
      <c r="I245" s="58"/>
      <c r="J245" s="58"/>
      <c r="K245" s="59"/>
      <c r="L245" s="65"/>
      <c r="M245" s="65"/>
      <c r="N245" s="65"/>
      <c r="O245" s="66"/>
      <c r="P245" s="50"/>
      <c r="Q245" s="51"/>
      <c r="R245" s="52"/>
      <c r="S245" s="52"/>
      <c r="T245" s="52"/>
      <c r="U245" s="141"/>
      <c r="V245" s="141"/>
    </row>
    <row r="246" spans="1:22" ht="15.75" x14ac:dyDescent="0.2">
      <c r="A246" s="230" t="s">
        <v>221</v>
      </c>
      <c r="B246" s="230"/>
      <c r="C246" s="231"/>
      <c r="D246" s="232"/>
      <c r="E246" s="232"/>
      <c r="F246" s="232"/>
      <c r="G246" s="233"/>
      <c r="H246" s="234">
        <f>G247</f>
        <v>0</v>
      </c>
      <c r="I246" s="234">
        <f>H247</f>
        <v>0</v>
      </c>
      <c r="J246" s="234">
        <f>I247</f>
        <v>0</v>
      </c>
      <c r="K246" s="235">
        <f>J247</f>
        <v>0</v>
      </c>
      <c r="L246" s="236">
        <f t="shared" ref="L246:T246" si="73">K247</f>
        <v>0</v>
      </c>
      <c r="M246" s="236">
        <f>L247</f>
        <v>0</v>
      </c>
      <c r="N246" s="236">
        <f>M247</f>
        <v>0</v>
      </c>
      <c r="O246" s="237">
        <f>M247</f>
        <v>0</v>
      </c>
      <c r="P246" s="233">
        <f t="shared" si="73"/>
        <v>0</v>
      </c>
      <c r="Q246" s="234">
        <f t="shared" si="73"/>
        <v>0</v>
      </c>
      <c r="R246" s="235">
        <f t="shared" si="73"/>
        <v>0</v>
      </c>
      <c r="S246" s="235">
        <f t="shared" si="73"/>
        <v>0</v>
      </c>
      <c r="T246" s="235">
        <f t="shared" si="73"/>
        <v>0</v>
      </c>
      <c r="U246" s="141"/>
      <c r="V246" s="141"/>
    </row>
    <row r="247" spans="1:22" ht="16.5" thickBot="1" x14ac:dyDescent="0.25">
      <c r="A247" s="230" t="s">
        <v>222</v>
      </c>
      <c r="B247" s="230"/>
      <c r="C247" s="231"/>
      <c r="D247" s="238"/>
      <c r="E247" s="238"/>
      <c r="F247" s="238"/>
      <c r="G247" s="239">
        <f>G246+G243</f>
        <v>0</v>
      </c>
      <c r="H247" s="240">
        <f>H246+H243</f>
        <v>0</v>
      </c>
      <c r="I247" s="240">
        <f>I246+I243</f>
        <v>0</v>
      </c>
      <c r="J247" s="240">
        <f>J246+J243</f>
        <v>0</v>
      </c>
      <c r="K247" s="241">
        <f>K246+K243</f>
        <v>0</v>
      </c>
      <c r="L247" s="242">
        <f t="shared" ref="L247:T247" si="74">L246+L243</f>
        <v>0</v>
      </c>
      <c r="M247" s="242">
        <f t="shared" si="74"/>
        <v>0</v>
      </c>
      <c r="N247" s="242">
        <f t="shared" si="74"/>
        <v>0</v>
      </c>
      <c r="O247" s="243">
        <f t="shared" si="74"/>
        <v>0</v>
      </c>
      <c r="P247" s="239">
        <f t="shared" si="74"/>
        <v>0</v>
      </c>
      <c r="Q247" s="240">
        <f t="shared" si="74"/>
        <v>0</v>
      </c>
      <c r="R247" s="241">
        <f t="shared" si="74"/>
        <v>0</v>
      </c>
      <c r="S247" s="241">
        <f t="shared" si="74"/>
        <v>0</v>
      </c>
      <c r="T247" s="241">
        <f t="shared" si="74"/>
        <v>0</v>
      </c>
      <c r="U247" s="141"/>
      <c r="V247" s="141"/>
    </row>
    <row r="248" spans="1:22" ht="16.5" thickTop="1" thickBot="1" x14ac:dyDescent="0.25">
      <c r="A248" s="141"/>
      <c r="B248" s="141"/>
      <c r="C248" s="141"/>
      <c r="D248" s="267" t="s">
        <v>223</v>
      </c>
      <c r="E248" s="267"/>
      <c r="F248" s="267"/>
      <c r="G248" s="723"/>
      <c r="H248" s="724"/>
      <c r="I248" s="724"/>
      <c r="J248" s="724"/>
      <c r="K248" s="725"/>
      <c r="L248" s="726"/>
      <c r="M248" s="727"/>
      <c r="N248" s="728"/>
      <c r="O248" s="728"/>
      <c r="P248" s="67"/>
      <c r="Q248" s="68"/>
      <c r="R248" s="69"/>
      <c r="S248" s="69"/>
      <c r="T248" s="69"/>
      <c r="U248" s="141"/>
      <c r="V248" s="141"/>
    </row>
    <row r="249" spans="1:22" s="70" customFormat="1" ht="15.75" hidden="1" thickTop="1" x14ac:dyDescent="0.2">
      <c r="A249" s="141"/>
      <c r="B249" s="141"/>
      <c r="C249" s="141"/>
      <c r="D249" s="141"/>
      <c r="E249" s="141"/>
      <c r="F249" s="141"/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343"/>
      <c r="V249" s="343"/>
    </row>
    <row r="250" spans="1:22" s="3" customFormat="1" ht="39" customHeight="1" thickTop="1" thickBot="1" x14ac:dyDescent="0.3">
      <c r="A250" s="591" t="s">
        <v>224</v>
      </c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341"/>
      <c r="V250" s="341"/>
    </row>
    <row r="251" spans="1:22" ht="15.75" hidden="1" thickBot="1" x14ac:dyDescent="0.25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</row>
    <row r="252" spans="1:22" ht="12.95" customHeight="1" x14ac:dyDescent="0.2">
      <c r="A252" s="141"/>
      <c r="B252" s="141"/>
      <c r="C252" s="141"/>
      <c r="D252" s="141"/>
      <c r="E252" s="141"/>
      <c r="F252" s="141"/>
      <c r="G252" s="803" t="s">
        <v>9</v>
      </c>
      <c r="H252" s="804"/>
      <c r="I252" s="804"/>
      <c r="J252" s="804"/>
      <c r="K252" s="805"/>
      <c r="L252" s="819" t="s">
        <v>10</v>
      </c>
      <c r="M252" s="804"/>
      <c r="N252" s="820"/>
      <c r="O252" s="805"/>
      <c r="P252" s="810" t="s">
        <v>11</v>
      </c>
      <c r="Q252" s="811"/>
      <c r="R252" s="811"/>
      <c r="S252" s="811"/>
      <c r="T252" s="811"/>
      <c r="U252" s="141"/>
      <c r="V252" s="141"/>
    </row>
    <row r="253" spans="1:22" x14ac:dyDescent="0.2">
      <c r="A253" s="141"/>
      <c r="B253" s="141"/>
      <c r="C253" s="141"/>
      <c r="D253" s="141"/>
      <c r="E253" s="141"/>
      <c r="F253" s="141"/>
      <c r="G253" s="147" t="str">
        <f>IF(G$3="","",G$3)</f>
        <v/>
      </c>
      <c r="H253" s="148" t="str">
        <f>IF(H$3="","",H$3)</f>
        <v/>
      </c>
      <c r="I253" s="148" t="str">
        <f>IF(I$3="","",I$3)</f>
        <v/>
      </c>
      <c r="J253" s="148" t="str">
        <f t="shared" ref="J253:T253" si="75">IF(J$3="","",J$3)</f>
        <v/>
      </c>
      <c r="K253" s="149" t="str">
        <f t="shared" si="75"/>
        <v/>
      </c>
      <c r="L253" s="530" t="str">
        <f t="shared" si="75"/>
        <v/>
      </c>
      <c r="M253" s="148" t="str">
        <f t="shared" si="75"/>
        <v/>
      </c>
      <c r="N253" s="148" t="str">
        <f t="shared" si="75"/>
        <v/>
      </c>
      <c r="O253" s="149" t="str">
        <f t="shared" si="75"/>
        <v/>
      </c>
      <c r="P253" s="147" t="str">
        <f t="shared" si="75"/>
        <v/>
      </c>
      <c r="Q253" s="148" t="str">
        <f t="shared" si="75"/>
        <v/>
      </c>
      <c r="R253" s="149" t="str">
        <f t="shared" si="75"/>
        <v/>
      </c>
      <c r="S253" s="149" t="str">
        <f t="shared" si="75"/>
        <v/>
      </c>
      <c r="T253" s="149" t="str">
        <f t="shared" si="75"/>
        <v/>
      </c>
      <c r="U253" s="141"/>
      <c r="V253" s="141"/>
    </row>
    <row r="254" spans="1:22" ht="120.75" thickBot="1" x14ac:dyDescent="0.25">
      <c r="A254" s="141"/>
      <c r="B254" s="141"/>
      <c r="C254" s="141"/>
      <c r="D254" s="141"/>
      <c r="E254" s="141"/>
      <c r="F254" s="536" t="s">
        <v>225</v>
      </c>
      <c r="G254" s="531" t="s">
        <v>298</v>
      </c>
      <c r="H254" s="532" t="s">
        <v>299</v>
      </c>
      <c r="I254" s="532" t="s">
        <v>300</v>
      </c>
      <c r="J254" s="532" t="s">
        <v>301</v>
      </c>
      <c r="K254" s="533" t="s">
        <v>13</v>
      </c>
      <c r="L254" s="526" t="s">
        <v>14</v>
      </c>
      <c r="M254" s="532" t="s">
        <v>15</v>
      </c>
      <c r="N254" s="133" t="s">
        <v>16</v>
      </c>
      <c r="O254" s="133" t="s">
        <v>17</v>
      </c>
      <c r="P254" s="531" t="s">
        <v>18</v>
      </c>
      <c r="Q254" s="532" t="s">
        <v>19</v>
      </c>
      <c r="R254" s="534" t="s">
        <v>20</v>
      </c>
      <c r="S254" s="535" t="s">
        <v>21</v>
      </c>
      <c r="T254" s="535" t="s">
        <v>22</v>
      </c>
      <c r="U254" s="141"/>
      <c r="V254" s="141"/>
    </row>
    <row r="255" spans="1:22" ht="78.75" customHeight="1" thickTop="1" x14ac:dyDescent="0.2">
      <c r="A255" s="141"/>
      <c r="B255" s="141"/>
      <c r="C255" s="269" t="s">
        <v>226</v>
      </c>
      <c r="D255" s="817" t="s">
        <v>227</v>
      </c>
      <c r="E255" s="818"/>
      <c r="F255" s="272">
        <v>1.5</v>
      </c>
      <c r="G255" s="273">
        <f>IF((G102+G109)=0,0,(G182+G145)/(G102+G109))</f>
        <v>0</v>
      </c>
      <c r="H255" s="274">
        <f>IF((H102+H109)=0,0,(H182+H145)/(H102+H109))</f>
        <v>0</v>
      </c>
      <c r="I255" s="274">
        <f>IF((I102+I109)=0,0,(I182+I145)/(I102+I109))</f>
        <v>0</v>
      </c>
      <c r="J255" s="274">
        <f t="shared" ref="J255:T255" si="76">IF((J102+J109)=0,0,(J182+J145)/(J102+J109))</f>
        <v>0</v>
      </c>
      <c r="K255" s="275">
        <f t="shared" si="76"/>
        <v>0</v>
      </c>
      <c r="L255" s="276">
        <f t="shared" si="76"/>
        <v>0</v>
      </c>
      <c r="M255" s="274">
        <f t="shared" si="76"/>
        <v>0</v>
      </c>
      <c r="N255" s="274">
        <f t="shared" si="76"/>
        <v>0</v>
      </c>
      <c r="O255" s="275">
        <f t="shared" si="76"/>
        <v>0</v>
      </c>
      <c r="P255" s="273">
        <f t="shared" si="76"/>
        <v>0</v>
      </c>
      <c r="Q255" s="274">
        <f t="shared" si="76"/>
        <v>0</v>
      </c>
      <c r="R255" s="275">
        <f t="shared" si="76"/>
        <v>0</v>
      </c>
      <c r="S255" s="275">
        <f t="shared" si="76"/>
        <v>0</v>
      </c>
      <c r="T255" s="275">
        <f t="shared" si="76"/>
        <v>0</v>
      </c>
      <c r="U255" s="141"/>
      <c r="V255" s="141"/>
    </row>
    <row r="256" spans="1:22" ht="45" customHeight="1" x14ac:dyDescent="0.2">
      <c r="A256" s="141"/>
      <c r="B256" s="141"/>
      <c r="C256" s="269" t="s">
        <v>228</v>
      </c>
      <c r="D256" s="817" t="s">
        <v>229</v>
      </c>
      <c r="E256" s="818"/>
      <c r="F256" s="272">
        <v>0.08</v>
      </c>
      <c r="G256" s="273">
        <f>IF((G102+G109)=0,0,G79/(G102+G109))</f>
        <v>0</v>
      </c>
      <c r="H256" s="274">
        <f>IF((H102+H109)=0,0,H79/(H102+H109))</f>
        <v>0</v>
      </c>
      <c r="I256" s="274">
        <f>IF((I102+I109)=0,0,I79/(I102+I109))</f>
        <v>0</v>
      </c>
      <c r="J256" s="274">
        <f t="shared" ref="J256:T256" si="77">IF((J102+J109)=0,0,J79/(J102+J109))</f>
        <v>0</v>
      </c>
      <c r="K256" s="275">
        <f t="shared" si="77"/>
        <v>0</v>
      </c>
      <c r="L256" s="276">
        <f t="shared" si="77"/>
        <v>0</v>
      </c>
      <c r="M256" s="274">
        <f t="shared" si="77"/>
        <v>0</v>
      </c>
      <c r="N256" s="274">
        <f t="shared" si="77"/>
        <v>0</v>
      </c>
      <c r="O256" s="275">
        <f t="shared" si="77"/>
        <v>0</v>
      </c>
      <c r="P256" s="273">
        <f t="shared" si="77"/>
        <v>0</v>
      </c>
      <c r="Q256" s="274">
        <f t="shared" si="77"/>
        <v>0</v>
      </c>
      <c r="R256" s="275">
        <f t="shared" si="77"/>
        <v>0</v>
      </c>
      <c r="S256" s="275">
        <f t="shared" si="77"/>
        <v>0</v>
      </c>
      <c r="T256" s="275">
        <f t="shared" si="77"/>
        <v>0</v>
      </c>
      <c r="U256" s="141"/>
      <c r="V256" s="141"/>
    </row>
    <row r="257" spans="1:22" ht="57" customHeight="1" x14ac:dyDescent="0.2">
      <c r="A257" s="141"/>
      <c r="B257" s="141"/>
      <c r="C257" s="269" t="s">
        <v>230</v>
      </c>
      <c r="D257" s="817" t="s">
        <v>231</v>
      </c>
      <c r="E257" s="818"/>
      <c r="F257" s="272">
        <v>10</v>
      </c>
      <c r="G257" s="273">
        <f t="shared" ref="G257:T257" si="78">IF(G79=0,0,G182/G79)</f>
        <v>0</v>
      </c>
      <c r="H257" s="274">
        <f t="shared" si="78"/>
        <v>0</v>
      </c>
      <c r="I257" s="274">
        <f t="shared" si="78"/>
        <v>0</v>
      </c>
      <c r="J257" s="274">
        <f t="shared" si="78"/>
        <v>0</v>
      </c>
      <c r="K257" s="275">
        <f t="shared" si="78"/>
        <v>0</v>
      </c>
      <c r="L257" s="276">
        <f t="shared" si="78"/>
        <v>0</v>
      </c>
      <c r="M257" s="274">
        <f t="shared" si="78"/>
        <v>0</v>
      </c>
      <c r="N257" s="274">
        <f t="shared" si="78"/>
        <v>0</v>
      </c>
      <c r="O257" s="275">
        <f t="shared" si="78"/>
        <v>0</v>
      </c>
      <c r="P257" s="273">
        <f t="shared" si="78"/>
        <v>0</v>
      </c>
      <c r="Q257" s="274">
        <f t="shared" si="78"/>
        <v>0</v>
      </c>
      <c r="R257" s="275">
        <f t="shared" si="78"/>
        <v>0</v>
      </c>
      <c r="S257" s="275">
        <f t="shared" si="78"/>
        <v>0</v>
      </c>
      <c r="T257" s="275">
        <f t="shared" si="78"/>
        <v>0</v>
      </c>
      <c r="U257" s="141"/>
      <c r="V257" s="141"/>
    </row>
    <row r="258" spans="1:22" ht="44.25" customHeight="1" x14ac:dyDescent="0.2">
      <c r="A258" s="141"/>
      <c r="B258" s="141"/>
      <c r="C258" s="269" t="s">
        <v>232</v>
      </c>
      <c r="D258" s="817" t="s">
        <v>233</v>
      </c>
      <c r="E258" s="818"/>
      <c r="F258" s="272">
        <v>5</v>
      </c>
      <c r="G258" s="273">
        <f>IF(G137=0,0,G182/G137)</f>
        <v>0</v>
      </c>
      <c r="H258" s="274">
        <f>IF(H137=0,0,H182/H137)</f>
        <v>0</v>
      </c>
      <c r="I258" s="274">
        <f>IF(I137=0,0,I182/I137)</f>
        <v>0</v>
      </c>
      <c r="J258" s="274">
        <f t="shared" ref="J258:T258" si="79">IF(J137=0,0,J182/J137)</f>
        <v>0</v>
      </c>
      <c r="K258" s="275">
        <f t="shared" si="79"/>
        <v>0</v>
      </c>
      <c r="L258" s="276">
        <f t="shared" si="79"/>
        <v>0</v>
      </c>
      <c r="M258" s="274">
        <f t="shared" si="79"/>
        <v>0</v>
      </c>
      <c r="N258" s="274">
        <f t="shared" si="79"/>
        <v>0</v>
      </c>
      <c r="O258" s="275">
        <f t="shared" si="79"/>
        <v>0</v>
      </c>
      <c r="P258" s="273">
        <f t="shared" si="79"/>
        <v>0</v>
      </c>
      <c r="Q258" s="274">
        <f t="shared" si="79"/>
        <v>0</v>
      </c>
      <c r="R258" s="275">
        <f t="shared" si="79"/>
        <v>0</v>
      </c>
      <c r="S258" s="275">
        <f t="shared" si="79"/>
        <v>0</v>
      </c>
      <c r="T258" s="275">
        <f t="shared" si="79"/>
        <v>0</v>
      </c>
      <c r="U258" s="141"/>
      <c r="V258" s="141"/>
    </row>
    <row r="259" spans="1:22" ht="18" customHeight="1" x14ac:dyDescent="0.2">
      <c r="A259" s="141"/>
      <c r="B259" s="141"/>
      <c r="C259" s="269" t="s">
        <v>234</v>
      </c>
      <c r="D259" s="817" t="s">
        <v>235</v>
      </c>
      <c r="E259" s="818"/>
      <c r="F259" s="272">
        <v>0.3</v>
      </c>
      <c r="G259" s="273">
        <f t="shared" ref="G259:T259" si="80">IF(G137=0,0,G42/G137)</f>
        <v>0</v>
      </c>
      <c r="H259" s="274">
        <f t="shared" si="80"/>
        <v>0</v>
      </c>
      <c r="I259" s="274">
        <f t="shared" si="80"/>
        <v>0</v>
      </c>
      <c r="J259" s="274">
        <f t="shared" si="80"/>
        <v>0</v>
      </c>
      <c r="K259" s="275">
        <f t="shared" si="80"/>
        <v>0</v>
      </c>
      <c r="L259" s="276">
        <f t="shared" si="80"/>
        <v>0</v>
      </c>
      <c r="M259" s="274">
        <f t="shared" si="80"/>
        <v>0</v>
      </c>
      <c r="N259" s="274">
        <f t="shared" si="80"/>
        <v>0</v>
      </c>
      <c r="O259" s="275">
        <f t="shared" si="80"/>
        <v>0</v>
      </c>
      <c r="P259" s="273">
        <f t="shared" si="80"/>
        <v>0</v>
      </c>
      <c r="Q259" s="274">
        <f t="shared" si="80"/>
        <v>0</v>
      </c>
      <c r="R259" s="275">
        <f t="shared" si="80"/>
        <v>0</v>
      </c>
      <c r="S259" s="275">
        <f t="shared" si="80"/>
        <v>0</v>
      </c>
      <c r="T259" s="275">
        <f t="shared" si="80"/>
        <v>0</v>
      </c>
      <c r="U259" s="141"/>
      <c r="V259" s="141"/>
    </row>
    <row r="260" spans="1:22" ht="30.75" customHeight="1" x14ac:dyDescent="0.2">
      <c r="A260" s="141"/>
      <c r="B260" s="141"/>
      <c r="C260" s="269" t="s">
        <v>236</v>
      </c>
      <c r="D260" s="817" t="s">
        <v>237</v>
      </c>
      <c r="E260" s="818"/>
      <c r="F260" s="272">
        <v>0.1</v>
      </c>
      <c r="G260" s="273">
        <f t="shared" ref="G260:T260" si="81">IF(G79=0,0,G137/G79)</f>
        <v>0</v>
      </c>
      <c r="H260" s="274">
        <f t="shared" si="81"/>
        <v>0</v>
      </c>
      <c r="I260" s="274">
        <f t="shared" si="81"/>
        <v>0</v>
      </c>
      <c r="J260" s="274">
        <f t="shared" si="81"/>
        <v>0</v>
      </c>
      <c r="K260" s="275">
        <f t="shared" si="81"/>
        <v>0</v>
      </c>
      <c r="L260" s="276">
        <f t="shared" si="81"/>
        <v>0</v>
      </c>
      <c r="M260" s="274">
        <f t="shared" si="81"/>
        <v>0</v>
      </c>
      <c r="N260" s="274">
        <f t="shared" si="81"/>
        <v>0</v>
      </c>
      <c r="O260" s="275">
        <f t="shared" si="81"/>
        <v>0</v>
      </c>
      <c r="P260" s="273">
        <f t="shared" si="81"/>
        <v>0</v>
      </c>
      <c r="Q260" s="274">
        <f t="shared" si="81"/>
        <v>0</v>
      </c>
      <c r="R260" s="275">
        <f t="shared" si="81"/>
        <v>0</v>
      </c>
      <c r="S260" s="275">
        <f t="shared" si="81"/>
        <v>0</v>
      </c>
      <c r="T260" s="275">
        <f t="shared" si="81"/>
        <v>0</v>
      </c>
      <c r="U260" s="141"/>
      <c r="V260" s="141"/>
    </row>
    <row r="261" spans="1:22" ht="18.75" customHeight="1" x14ac:dyDescent="0.25">
      <c r="A261" s="141"/>
      <c r="B261" s="141"/>
      <c r="C261" s="277" t="s">
        <v>238</v>
      </c>
      <c r="D261" s="821" t="s">
        <v>239</v>
      </c>
      <c r="E261" s="822"/>
      <c r="F261" s="279" t="s">
        <v>240</v>
      </c>
      <c r="G261" s="280">
        <f>SUMPRODUCT($F255:$F260,G255:G260)</f>
        <v>0</v>
      </c>
      <c r="H261" s="281">
        <f>SUMPRODUCT($F255:$F260,H255:H260)</f>
        <v>0</v>
      </c>
      <c r="I261" s="281">
        <f>SUMPRODUCT($F255:$F260,I255:I260)</f>
        <v>0</v>
      </c>
      <c r="J261" s="281">
        <f t="shared" ref="J261:T261" si="82">SUMPRODUCT($F255:$F260,J255:J260)</f>
        <v>0</v>
      </c>
      <c r="K261" s="282">
        <f t="shared" si="82"/>
        <v>0</v>
      </c>
      <c r="L261" s="283">
        <f t="shared" si="82"/>
        <v>0</v>
      </c>
      <c r="M261" s="281">
        <f t="shared" si="82"/>
        <v>0</v>
      </c>
      <c r="N261" s="281">
        <f t="shared" si="82"/>
        <v>0</v>
      </c>
      <c r="O261" s="282">
        <f t="shared" si="82"/>
        <v>0</v>
      </c>
      <c r="P261" s="280">
        <f t="shared" si="82"/>
        <v>0</v>
      </c>
      <c r="Q261" s="281">
        <f t="shared" si="82"/>
        <v>0</v>
      </c>
      <c r="R261" s="282">
        <f t="shared" si="82"/>
        <v>0</v>
      </c>
      <c r="S261" s="282">
        <f t="shared" si="82"/>
        <v>0</v>
      </c>
      <c r="T261" s="282">
        <f t="shared" si="82"/>
        <v>0</v>
      </c>
      <c r="U261" s="141"/>
      <c r="V261" s="141"/>
    </row>
    <row r="262" spans="1:22" s="5" customFormat="1" ht="119.25" customHeight="1" x14ac:dyDescent="0.25">
      <c r="A262" s="142"/>
      <c r="B262" s="142"/>
      <c r="C262" s="284"/>
      <c r="D262" s="823" t="s">
        <v>241</v>
      </c>
      <c r="E262" s="824"/>
      <c r="F262" s="285" t="s">
        <v>240</v>
      </c>
      <c r="G262" s="71" t="str">
        <f>IF(G261&lt;0,"zagrożone upadłością",IF(G261=0,"bardzo słaba",IF(G261&lt;1,"słaba",IF(G261&lt;2,"dobra","bardzo dobra"))))</f>
        <v>bardzo słaba</v>
      </c>
      <c r="H262" s="72" t="str">
        <f>IF(H261&lt;0,"zagrożone upadłością",IF(H261=0,"bardzo słaba",IF(H261&lt;1,"słaba",IF(H261&lt;2,"dobra","bardzo dobra"))))</f>
        <v>bardzo słaba</v>
      </c>
      <c r="I262" s="72" t="str">
        <f>IF(I261&lt;0,"zagrożone upadłością",IF(I261=0,"bardzo słaba",IF(I261&lt;1,"słaba",IF(I261&lt;2,"dobra","bardzo dobra"))))</f>
        <v>bardzo słaba</v>
      </c>
      <c r="J262" s="72" t="str">
        <f t="shared" ref="J262:T262" si="83">IF(J261&lt;0,"zagrożone upadłością",IF(J261=0,"bardzo słaba",IF(J261&lt;1,"słaba",IF(J261&lt;2,"dobra","bardzo dobra"))))</f>
        <v>bardzo słaba</v>
      </c>
      <c r="K262" s="73" t="str">
        <f t="shared" si="83"/>
        <v>bardzo słaba</v>
      </c>
      <c r="L262" s="74" t="str">
        <f t="shared" si="83"/>
        <v>bardzo słaba</v>
      </c>
      <c r="M262" s="72" t="str">
        <f t="shared" si="83"/>
        <v>bardzo słaba</v>
      </c>
      <c r="N262" s="72" t="str">
        <f t="shared" si="83"/>
        <v>bardzo słaba</v>
      </c>
      <c r="O262" s="73" t="str">
        <f t="shared" si="83"/>
        <v>bardzo słaba</v>
      </c>
      <c r="P262" s="71" t="str">
        <f t="shared" si="83"/>
        <v>bardzo słaba</v>
      </c>
      <c r="Q262" s="72" t="str">
        <f t="shared" si="83"/>
        <v>bardzo słaba</v>
      </c>
      <c r="R262" s="73" t="str">
        <f t="shared" si="83"/>
        <v>bardzo słaba</v>
      </c>
      <c r="S262" s="73" t="str">
        <f t="shared" si="83"/>
        <v>bardzo słaba</v>
      </c>
      <c r="T262" s="73" t="str">
        <f t="shared" si="83"/>
        <v>bardzo słaba</v>
      </c>
      <c r="U262" s="142"/>
      <c r="V262" s="142"/>
    </row>
    <row r="263" spans="1:22" ht="13.5" customHeight="1" x14ac:dyDescent="0.2">
      <c r="A263" s="141"/>
      <c r="B263" s="286"/>
      <c r="C263" s="269" t="s">
        <v>226</v>
      </c>
      <c r="D263" s="272" t="s">
        <v>242</v>
      </c>
      <c r="E263" s="266"/>
      <c r="F263" s="272" t="s">
        <v>240</v>
      </c>
      <c r="G263" s="273">
        <f t="shared" ref="G263:T263" si="84">IF(G109=0,0,G41/G109)</f>
        <v>0</v>
      </c>
      <c r="H263" s="274">
        <f t="shared" si="84"/>
        <v>0</v>
      </c>
      <c r="I263" s="274">
        <f t="shared" si="84"/>
        <v>0</v>
      </c>
      <c r="J263" s="274">
        <f t="shared" si="84"/>
        <v>0</v>
      </c>
      <c r="K263" s="275">
        <f t="shared" si="84"/>
        <v>0</v>
      </c>
      <c r="L263" s="276">
        <f t="shared" si="84"/>
        <v>0</v>
      </c>
      <c r="M263" s="274">
        <f t="shared" si="84"/>
        <v>0</v>
      </c>
      <c r="N263" s="274">
        <f t="shared" si="84"/>
        <v>0</v>
      </c>
      <c r="O263" s="275">
        <f t="shared" si="84"/>
        <v>0</v>
      </c>
      <c r="P263" s="273">
        <f t="shared" si="84"/>
        <v>0</v>
      </c>
      <c r="Q263" s="274">
        <f t="shared" si="84"/>
        <v>0</v>
      </c>
      <c r="R263" s="275">
        <f t="shared" si="84"/>
        <v>0</v>
      </c>
      <c r="S263" s="275">
        <f t="shared" si="84"/>
        <v>0</v>
      </c>
      <c r="T263" s="275">
        <f t="shared" si="84"/>
        <v>0</v>
      </c>
      <c r="U263" s="141"/>
      <c r="V263" s="141"/>
    </row>
    <row r="264" spans="1:22" ht="15.75" customHeight="1" x14ac:dyDescent="0.2">
      <c r="A264" s="141"/>
      <c r="B264" s="286"/>
      <c r="C264" s="269" t="s">
        <v>228</v>
      </c>
      <c r="D264" s="272" t="s">
        <v>243</v>
      </c>
      <c r="E264" s="266"/>
      <c r="F264" s="272" t="s">
        <v>240</v>
      </c>
      <c r="G264" s="290">
        <f t="shared" ref="G264:T264" si="85">IF(G79=0,0,G91/G79)</f>
        <v>0</v>
      </c>
      <c r="H264" s="291">
        <f t="shared" si="85"/>
        <v>0</v>
      </c>
      <c r="I264" s="291">
        <f t="shared" si="85"/>
        <v>0</v>
      </c>
      <c r="J264" s="291">
        <f t="shared" si="85"/>
        <v>0</v>
      </c>
      <c r="K264" s="292">
        <f t="shared" si="85"/>
        <v>0</v>
      </c>
      <c r="L264" s="293">
        <f t="shared" si="85"/>
        <v>0</v>
      </c>
      <c r="M264" s="291">
        <f t="shared" si="85"/>
        <v>0</v>
      </c>
      <c r="N264" s="291">
        <f t="shared" si="85"/>
        <v>0</v>
      </c>
      <c r="O264" s="292">
        <f t="shared" si="85"/>
        <v>0</v>
      </c>
      <c r="P264" s="290">
        <f t="shared" si="85"/>
        <v>0</v>
      </c>
      <c r="Q264" s="291">
        <f t="shared" si="85"/>
        <v>0</v>
      </c>
      <c r="R264" s="292">
        <f t="shared" si="85"/>
        <v>0</v>
      </c>
      <c r="S264" s="292">
        <f t="shared" si="85"/>
        <v>0</v>
      </c>
      <c r="T264" s="292">
        <f t="shared" si="85"/>
        <v>0</v>
      </c>
      <c r="U264" s="141"/>
      <c r="V264" s="141"/>
    </row>
    <row r="265" spans="1:22" ht="12.75" customHeight="1" x14ac:dyDescent="0.2">
      <c r="A265" s="141"/>
      <c r="B265" s="286"/>
      <c r="C265" s="269" t="s">
        <v>230</v>
      </c>
      <c r="D265" s="272" t="s">
        <v>244</v>
      </c>
      <c r="E265" s="266"/>
      <c r="F265" s="272" t="s">
        <v>240</v>
      </c>
      <c r="G265" s="290">
        <f>IF(G137=0,0,G91/G137)</f>
        <v>0</v>
      </c>
      <c r="H265" s="291">
        <f>IF(H137=0,0,H91/H137)</f>
        <v>0</v>
      </c>
      <c r="I265" s="291">
        <f>IF(I137=0,0,I91/I137)</f>
        <v>0</v>
      </c>
      <c r="J265" s="291">
        <f t="shared" ref="J265:T265" si="86">IF(J137=0,0,J91/J137)</f>
        <v>0</v>
      </c>
      <c r="K265" s="292">
        <f t="shared" si="86"/>
        <v>0</v>
      </c>
      <c r="L265" s="294">
        <f t="shared" si="86"/>
        <v>0</v>
      </c>
      <c r="M265" s="295">
        <f t="shared" si="86"/>
        <v>0</v>
      </c>
      <c r="N265" s="295">
        <f t="shared" si="86"/>
        <v>0</v>
      </c>
      <c r="O265" s="296">
        <f t="shared" si="86"/>
        <v>0</v>
      </c>
      <c r="P265" s="297">
        <f t="shared" si="86"/>
        <v>0</v>
      </c>
      <c r="Q265" s="295">
        <f t="shared" si="86"/>
        <v>0</v>
      </c>
      <c r="R265" s="292">
        <f t="shared" si="86"/>
        <v>0</v>
      </c>
      <c r="S265" s="292">
        <f t="shared" si="86"/>
        <v>0</v>
      </c>
      <c r="T265" s="292">
        <f t="shared" si="86"/>
        <v>0</v>
      </c>
      <c r="U265" s="141"/>
      <c r="V265" s="141"/>
    </row>
    <row r="266" spans="1:22" ht="15" customHeight="1" thickBot="1" x14ac:dyDescent="0.25">
      <c r="A266" s="141"/>
      <c r="B266" s="286"/>
      <c r="C266" s="287" t="s">
        <v>232</v>
      </c>
      <c r="D266" s="288" t="s">
        <v>245</v>
      </c>
      <c r="E266" s="289"/>
      <c r="F266" s="288" t="s">
        <v>240</v>
      </c>
      <c r="G266" s="298">
        <f t="shared" ref="G266:T266" si="87">IF(G79=0,0,(G102+G109)/G79)</f>
        <v>0</v>
      </c>
      <c r="H266" s="299">
        <f t="shared" si="87"/>
        <v>0</v>
      </c>
      <c r="I266" s="299">
        <f t="shared" si="87"/>
        <v>0</v>
      </c>
      <c r="J266" s="299">
        <f t="shared" si="87"/>
        <v>0</v>
      </c>
      <c r="K266" s="300">
        <f t="shared" si="87"/>
        <v>0</v>
      </c>
      <c r="L266" s="301">
        <f t="shared" si="87"/>
        <v>0</v>
      </c>
      <c r="M266" s="299">
        <f t="shared" si="87"/>
        <v>0</v>
      </c>
      <c r="N266" s="299">
        <f t="shared" si="87"/>
        <v>0</v>
      </c>
      <c r="O266" s="300">
        <f t="shared" si="87"/>
        <v>0</v>
      </c>
      <c r="P266" s="298">
        <f t="shared" si="87"/>
        <v>0</v>
      </c>
      <c r="Q266" s="299">
        <f t="shared" si="87"/>
        <v>0</v>
      </c>
      <c r="R266" s="300">
        <f t="shared" si="87"/>
        <v>0</v>
      </c>
      <c r="S266" s="300">
        <f t="shared" si="87"/>
        <v>0</v>
      </c>
      <c r="T266" s="300">
        <f t="shared" si="87"/>
        <v>0</v>
      </c>
      <c r="U266" s="141"/>
      <c r="V266" s="141"/>
    </row>
    <row r="267" spans="1:22" s="3" customFormat="1" ht="39" hidden="1" customHeight="1" thickBot="1" x14ac:dyDescent="0.3">
      <c r="A267" s="591" t="s">
        <v>246</v>
      </c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341"/>
      <c r="V267" s="341"/>
    </row>
    <row r="268" spans="1:22" ht="12.75" hidden="1" customHeight="1" x14ac:dyDescent="0.2">
      <c r="A268" s="141"/>
      <c r="B268" s="141"/>
      <c r="C268" s="141"/>
      <c r="D268" s="141"/>
      <c r="E268" s="141"/>
      <c r="F268" s="141"/>
      <c r="G268" s="803" t="s">
        <v>9</v>
      </c>
      <c r="H268" s="804"/>
      <c r="I268" s="804"/>
      <c r="J268" s="804"/>
      <c r="K268" s="805"/>
      <c r="L268" s="806" t="s">
        <v>10</v>
      </c>
      <c r="M268" s="807"/>
      <c r="N268" s="808"/>
      <c r="O268" s="809"/>
      <c r="P268" s="814" t="s">
        <v>11</v>
      </c>
      <c r="Q268" s="815"/>
      <c r="R268" s="815"/>
      <c r="S268" s="815"/>
      <c r="T268" s="816"/>
      <c r="U268" s="141"/>
      <c r="V268" s="141"/>
    </row>
    <row r="269" spans="1:22" ht="15.75" hidden="1" x14ac:dyDescent="0.25">
      <c r="A269" s="141"/>
      <c r="B269" s="150"/>
      <c r="C269" s="141"/>
      <c r="D269" s="141"/>
      <c r="E269" s="150"/>
      <c r="F269" s="150" t="s">
        <v>12</v>
      </c>
      <c r="G269" s="147" t="str">
        <f>IF(G$3="","",G$3)</f>
        <v/>
      </c>
      <c r="H269" s="269" t="str">
        <f>IF(H$3="","",H$3)</f>
        <v/>
      </c>
      <c r="I269" s="269" t="str">
        <f>IF(I$3="","",I$3)</f>
        <v/>
      </c>
      <c r="J269" s="269" t="str">
        <f t="shared" ref="J269:T269" si="88">IF(J$3="","",J$3)</f>
        <v/>
      </c>
      <c r="K269" s="537" t="str">
        <f t="shared" si="88"/>
        <v/>
      </c>
      <c r="L269" s="530" t="str">
        <f t="shared" si="88"/>
        <v/>
      </c>
      <c r="M269" s="269" t="str">
        <f t="shared" si="88"/>
        <v/>
      </c>
      <c r="N269" s="269" t="str">
        <f t="shared" si="88"/>
        <v/>
      </c>
      <c r="O269" s="537" t="str">
        <f t="shared" si="88"/>
        <v/>
      </c>
      <c r="P269" s="538" t="str">
        <f t="shared" si="88"/>
        <v/>
      </c>
      <c r="Q269" s="269" t="str">
        <f t="shared" si="88"/>
        <v/>
      </c>
      <c r="R269" s="537" t="str">
        <f t="shared" si="88"/>
        <v/>
      </c>
      <c r="S269" s="537" t="str">
        <f t="shared" si="88"/>
        <v/>
      </c>
      <c r="T269" s="537" t="str">
        <f t="shared" si="88"/>
        <v/>
      </c>
      <c r="U269" s="141"/>
      <c r="V269" s="141"/>
    </row>
    <row r="270" spans="1:22" ht="129" hidden="1" customHeight="1" thickBot="1" x14ac:dyDescent="0.25">
      <c r="A270" s="340"/>
      <c r="B270" s="339"/>
      <c r="C270" s="339"/>
      <c r="D270" s="339" t="s">
        <v>247</v>
      </c>
      <c r="E270" s="339"/>
      <c r="F270" s="339"/>
      <c r="G270" s="531" t="s">
        <v>298</v>
      </c>
      <c r="H270" s="532" t="s">
        <v>299</v>
      </c>
      <c r="I270" s="532" t="s">
        <v>300</v>
      </c>
      <c r="J270" s="532" t="s">
        <v>301</v>
      </c>
      <c r="K270" s="533" t="s">
        <v>13</v>
      </c>
      <c r="L270" s="528" t="s">
        <v>14</v>
      </c>
      <c r="M270" s="529" t="s">
        <v>15</v>
      </c>
      <c r="N270" s="529" t="s">
        <v>248</v>
      </c>
      <c r="O270" s="140" t="s">
        <v>17</v>
      </c>
      <c r="P270" s="539" t="s">
        <v>18</v>
      </c>
      <c r="Q270" s="529" t="s">
        <v>19</v>
      </c>
      <c r="R270" s="140" t="s">
        <v>20</v>
      </c>
      <c r="S270" s="140" t="s">
        <v>21</v>
      </c>
      <c r="T270" s="140" t="s">
        <v>22</v>
      </c>
      <c r="U270" s="141"/>
      <c r="V270" s="141"/>
    </row>
    <row r="271" spans="1:22" ht="35.25" hidden="1" customHeight="1" thickTop="1" x14ac:dyDescent="0.25">
      <c r="A271" s="619" t="s">
        <v>249</v>
      </c>
      <c r="B271" s="579"/>
      <c r="C271" s="579"/>
      <c r="D271" s="579"/>
      <c r="E271" s="579"/>
      <c r="F271" s="580"/>
      <c r="G271" s="302" t="s">
        <v>240</v>
      </c>
      <c r="H271" s="303" t="s">
        <v>240</v>
      </c>
      <c r="I271" s="303" t="s">
        <v>240</v>
      </c>
      <c r="J271" s="303" t="s">
        <v>240</v>
      </c>
      <c r="K271" s="304" t="s">
        <v>240</v>
      </c>
      <c r="L271" s="75"/>
      <c r="M271" s="76"/>
      <c r="N271" s="76"/>
      <c r="O271" s="77"/>
      <c r="P271" s="78"/>
      <c r="Q271" s="76"/>
      <c r="R271" s="77"/>
      <c r="S271" s="79"/>
      <c r="T271" s="79"/>
      <c r="U271" s="141"/>
      <c r="V271" s="141"/>
    </row>
    <row r="272" spans="1:22" ht="16.5" hidden="1" customHeight="1" x14ac:dyDescent="0.2">
      <c r="A272" s="581" t="s">
        <v>250</v>
      </c>
      <c r="B272" s="582"/>
      <c r="C272" s="582"/>
      <c r="D272" s="582"/>
      <c r="E272" s="582"/>
      <c r="F272" s="583"/>
      <c r="G272" s="80" t="s">
        <v>240</v>
      </c>
      <c r="H272" s="81" t="s">
        <v>240</v>
      </c>
      <c r="I272" s="81" t="s">
        <v>240</v>
      </c>
      <c r="J272" s="81" t="s">
        <v>240</v>
      </c>
      <c r="K272" s="82" t="s">
        <v>240</v>
      </c>
      <c r="L272" s="23"/>
      <c r="M272" s="24"/>
      <c r="N272" s="24"/>
      <c r="O272" s="83"/>
      <c r="P272" s="84"/>
      <c r="Q272" s="24"/>
      <c r="R272" s="83"/>
      <c r="S272" s="83"/>
      <c r="T272" s="83"/>
      <c r="U272" s="141"/>
      <c r="V272" s="141"/>
    </row>
    <row r="273" spans="1:22" ht="15.75" hidden="1" customHeight="1" x14ac:dyDescent="0.25">
      <c r="A273" s="584" t="s">
        <v>251</v>
      </c>
      <c r="B273" s="585"/>
      <c r="C273" s="585"/>
      <c r="D273" s="585"/>
      <c r="E273" s="585"/>
      <c r="F273" s="586"/>
      <c r="G273" s="302" t="s">
        <v>240</v>
      </c>
      <c r="H273" s="303" t="s">
        <v>240</v>
      </c>
      <c r="I273" s="303" t="s">
        <v>240</v>
      </c>
      <c r="J273" s="303" t="s">
        <v>240</v>
      </c>
      <c r="K273" s="304" t="s">
        <v>240</v>
      </c>
      <c r="L273" s="75"/>
      <c r="M273" s="76"/>
      <c r="N273" s="76"/>
      <c r="O273" s="77"/>
      <c r="P273" s="78"/>
      <c r="Q273" s="76"/>
      <c r="R273" s="77"/>
      <c r="S273" s="77"/>
      <c r="T273" s="77"/>
      <c r="U273" s="141"/>
      <c r="V273" s="141"/>
    </row>
    <row r="274" spans="1:22" ht="18.75" hidden="1" customHeight="1" x14ac:dyDescent="0.25">
      <c r="A274" s="584" t="s">
        <v>252</v>
      </c>
      <c r="B274" s="585"/>
      <c r="C274" s="585"/>
      <c r="D274" s="585"/>
      <c r="E274" s="585"/>
      <c r="F274" s="586"/>
      <c r="G274" s="302" t="s">
        <v>240</v>
      </c>
      <c r="H274" s="303" t="s">
        <v>240</v>
      </c>
      <c r="I274" s="303" t="s">
        <v>240</v>
      </c>
      <c r="J274" s="303" t="s">
        <v>240</v>
      </c>
      <c r="K274" s="304" t="s">
        <v>240</v>
      </c>
      <c r="L274" s="315" t="str">
        <f>IF(L269="","",L271+L272-L273)</f>
        <v/>
      </c>
      <c r="M274" s="316" t="str">
        <f>IF($L269="","",IF(M269="","",IF(COUNTIF($L269:M269,M269)&gt;1,"",M271+M272-M273)))</f>
        <v/>
      </c>
      <c r="N274" s="316" t="str">
        <f>IF($L269="","",IF(N269="","",IF(COUNTIF($L269:N269,N269)&gt;1,"",N271+N272-N273)))</f>
        <v/>
      </c>
      <c r="O274" s="317" t="str">
        <f>IF($L269="","",IF(O269="","",IF(COUNTIF($L269:O269,O269)&gt;1,"",O271+O272-O273)))</f>
        <v/>
      </c>
      <c r="P274" s="318" t="str">
        <f>IF($L269="","",IF(P269="","",IF(COUNTIF($L269:P269,P269)&gt;1,"",P271+P272-P273)))</f>
        <v/>
      </c>
      <c r="Q274" s="316" t="str">
        <f>IF($L269="","",IF(Q269="","",IF(COUNTIF($L269:Q269,Q269)&gt;1,"",Q271+Q272-Q273)))</f>
        <v/>
      </c>
      <c r="R274" s="317" t="str">
        <f>IF($L269="","",IF(R269="","",IF(COUNTIF($L269:R269,R269)&gt;1,"",R271+R272-R273)))</f>
        <v/>
      </c>
      <c r="S274" s="317" t="str">
        <f>IF($L269="","",IF(S269="","",IF(COUNTIF($L269:S269,S269)&gt;1,"",S271+S272-S273)))</f>
        <v/>
      </c>
      <c r="T274" s="317" t="str">
        <f>IF($L269="","",IF(T269="","",IF(COUNTIF($L269:T269,T269)&gt;1,"",T271+T272-T273)))</f>
        <v/>
      </c>
      <c r="U274" s="141"/>
      <c r="V274" s="141"/>
    </row>
    <row r="275" spans="1:22" s="85" customFormat="1" ht="18" hidden="1" customHeight="1" x14ac:dyDescent="0.2">
      <c r="A275" s="587" t="s">
        <v>253</v>
      </c>
      <c r="B275" s="588"/>
      <c r="C275" s="588"/>
      <c r="D275" s="588"/>
      <c r="E275" s="588"/>
      <c r="F275" s="589"/>
      <c r="G275" s="305" t="s">
        <v>240</v>
      </c>
      <c r="H275" s="306" t="s">
        <v>240</v>
      </c>
      <c r="I275" s="306" t="s">
        <v>240</v>
      </c>
      <c r="J275" s="306" t="s">
        <v>240</v>
      </c>
      <c r="K275" s="307" t="s">
        <v>240</v>
      </c>
      <c r="L275" s="319" t="str">
        <f>IF(L269="","",0)</f>
        <v/>
      </c>
      <c r="M275" s="320" t="str">
        <f>IF(M274="","",M269-$L269)</f>
        <v/>
      </c>
      <c r="N275" s="320" t="str">
        <f t="shared" ref="N275:T275" si="89">IF(N274="","",N269-$L269)</f>
        <v/>
      </c>
      <c r="O275" s="321" t="str">
        <f t="shared" si="89"/>
        <v/>
      </c>
      <c r="P275" s="322" t="str">
        <f t="shared" si="89"/>
        <v/>
      </c>
      <c r="Q275" s="323" t="str">
        <f t="shared" si="89"/>
        <v/>
      </c>
      <c r="R275" s="324" t="str">
        <f t="shared" si="89"/>
        <v/>
      </c>
      <c r="S275" s="324" t="str">
        <f t="shared" si="89"/>
        <v/>
      </c>
      <c r="T275" s="324" t="str">
        <f t="shared" si="89"/>
        <v/>
      </c>
      <c r="U275" s="344"/>
      <c r="V275" s="344"/>
    </row>
    <row r="276" spans="1:22" s="85" customFormat="1" ht="17.25" hidden="1" customHeight="1" x14ac:dyDescent="0.2">
      <c r="A276" s="620" t="s">
        <v>254</v>
      </c>
      <c r="B276" s="621"/>
      <c r="C276" s="621"/>
      <c r="D276" s="621"/>
      <c r="E276" s="621"/>
      <c r="F276" s="622"/>
      <c r="G276" s="305" t="s">
        <v>240</v>
      </c>
      <c r="H276" s="306" t="s">
        <v>240</v>
      </c>
      <c r="I276" s="306" t="s">
        <v>240</v>
      </c>
      <c r="J276" s="306" t="s">
        <v>240</v>
      </c>
      <c r="K276" s="307" t="s">
        <v>240</v>
      </c>
      <c r="L276" s="325" t="str">
        <f t="shared" ref="L276:T276" si="90">IF(L275="","",1/(1+4%)^L275)</f>
        <v/>
      </c>
      <c r="M276" s="326" t="str">
        <f t="shared" si="90"/>
        <v/>
      </c>
      <c r="N276" s="326" t="str">
        <f t="shared" si="90"/>
        <v/>
      </c>
      <c r="O276" s="327" t="str">
        <f t="shared" si="90"/>
        <v/>
      </c>
      <c r="P276" s="328" t="str">
        <f t="shared" si="90"/>
        <v/>
      </c>
      <c r="Q276" s="329" t="str">
        <f t="shared" si="90"/>
        <v/>
      </c>
      <c r="R276" s="330" t="str">
        <f t="shared" si="90"/>
        <v/>
      </c>
      <c r="S276" s="330" t="str">
        <f t="shared" si="90"/>
        <v/>
      </c>
      <c r="T276" s="330" t="str">
        <f t="shared" si="90"/>
        <v/>
      </c>
      <c r="U276" s="344"/>
      <c r="V276" s="344"/>
    </row>
    <row r="277" spans="1:22" ht="16.5" hidden="1" thickBot="1" x14ac:dyDescent="0.3">
      <c r="A277" s="577" t="s">
        <v>255</v>
      </c>
      <c r="B277" s="308"/>
      <c r="C277" s="308"/>
      <c r="D277" s="308"/>
      <c r="E277" s="308"/>
      <c r="F277" s="578"/>
      <c r="G277" s="309" t="s">
        <v>240</v>
      </c>
      <c r="H277" s="310" t="s">
        <v>240</v>
      </c>
      <c r="I277" s="310" t="s">
        <v>240</v>
      </c>
      <c r="J277" s="310" t="s">
        <v>240</v>
      </c>
      <c r="K277" s="311" t="s">
        <v>240</v>
      </c>
      <c r="L277" s="331" t="str">
        <f t="shared" ref="L277:T277" si="91">IF(L275="","",L274*L276)</f>
        <v/>
      </c>
      <c r="M277" s="332" t="str">
        <f t="shared" si="91"/>
        <v/>
      </c>
      <c r="N277" s="332" t="str">
        <f t="shared" si="91"/>
        <v/>
      </c>
      <c r="O277" s="333" t="str">
        <f t="shared" si="91"/>
        <v/>
      </c>
      <c r="P277" s="334" t="str">
        <f t="shared" si="91"/>
        <v/>
      </c>
      <c r="Q277" s="335" t="str">
        <f t="shared" si="91"/>
        <v/>
      </c>
      <c r="R277" s="336" t="str">
        <f t="shared" si="91"/>
        <v/>
      </c>
      <c r="S277" s="336" t="str">
        <f t="shared" si="91"/>
        <v/>
      </c>
      <c r="T277" s="336" t="str">
        <f t="shared" si="91"/>
        <v/>
      </c>
      <c r="U277" s="141"/>
      <c r="V277" s="141"/>
    </row>
    <row r="278" spans="1:22" ht="15.75" hidden="1" x14ac:dyDescent="0.25">
      <c r="A278" s="337" t="s">
        <v>256</v>
      </c>
      <c r="B278" s="312"/>
      <c r="C278" s="312"/>
      <c r="D278" s="312"/>
      <c r="E278" s="312"/>
      <c r="F278" s="312"/>
      <c r="G278" s="313">
        <f>SUM(L277:R277)</f>
        <v>0</v>
      </c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</row>
    <row r="279" spans="1:22" ht="16.5" hidden="1" thickBot="1" x14ac:dyDescent="0.3">
      <c r="A279" s="338" t="s">
        <v>257</v>
      </c>
      <c r="B279" s="308"/>
      <c r="C279" s="308"/>
      <c r="D279" s="308"/>
      <c r="E279" s="308"/>
      <c r="F279" s="308"/>
      <c r="G279" s="314" t="e">
        <f>IRR(L274:R274,4%)</f>
        <v>#NUM!</v>
      </c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</row>
    <row r="1048576" spans="13:13" hidden="1" x14ac:dyDescent="0.2">
      <c r="M1048576" s="4">
        <v>5</v>
      </c>
    </row>
  </sheetData>
  <sheetProtection algorithmName="SHA-512" hashValue="Vy63R9mlte6hIVWJQDDjPF4kjbO1L2yjDPYBpEpxp6N5kdqOiEISG51J4gya3duwWLgbP6KCMek6yoGAguhpFQ==" saltValue="jlmU7E3H0OLziH3KLXbLcw==" spinCount="100000" sheet="1" objects="1" scenarios="1"/>
  <mergeCells count="20"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  <mergeCell ref="G2:K2"/>
    <mergeCell ref="L2:O2"/>
    <mergeCell ref="P2:T2"/>
    <mergeCell ref="C205:F205"/>
    <mergeCell ref="C217:F217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4">
    <dataValidation type="list" allowBlank="1" showInputMessage="1" showErrorMessage="1" sqref="H3" xr:uid="{149A2ADD-B84A-4F44-B704-1372324DFFAE}">
      <formula1>"2013,2014,2015,2016,2017,2018,2019,2020,2021,2022,2023,2024,2025"</formula1>
    </dataValidation>
    <dataValidation type="list" allowBlank="1" showInputMessage="1" showErrorMessage="1" sqref="G3" xr:uid="{092A7BD7-0CAD-40D4-A85D-2ADA384C6DEF}">
      <formula1>"2012,2013,2014,2015,2016,2017,2018,2019,2020,2021,2022,2023,2024,2025"</formula1>
    </dataValidation>
    <dataValidation type="list" allowBlank="1" showInputMessage="1" showErrorMessage="1" sqref="I3:K3" xr:uid="{B35D8B08-344C-401C-A898-91B3FC524C55}">
      <formula1>"2014,2015,2016,2017,2018,2019,2020,2021,2022,2023,2024,2025"</formula1>
    </dataValidation>
    <dataValidation type="list" allowBlank="1" showInputMessage="1" showErrorMessage="1" sqref="L3:O3" xr:uid="{689A0424-654F-4848-8307-89FC9AB5EA3D}">
      <formula1>"2020,2021,2022,2023,2024,2025,2026,2027,2028,2029"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workbookViewId="0">
      <selection activeCell="E4" sqref="E4"/>
    </sheetView>
  </sheetViews>
  <sheetFormatPr defaultColWidth="0" defaultRowHeight="15" zeroHeight="1" x14ac:dyDescent="0.2"/>
  <cols>
    <col min="1" max="3" width="4.140625" style="4" customWidth="1"/>
    <col min="4" max="4" width="30.42578125" style="4" customWidth="1"/>
    <col min="5" max="5" width="13.42578125" style="4" customWidth="1"/>
    <col min="6" max="6" width="17.85546875" style="4" customWidth="1"/>
    <col min="7" max="15" width="18.85546875" style="4" customWidth="1"/>
    <col min="16" max="17" width="16.42578125" style="4" hidden="1" customWidth="1"/>
    <col min="18" max="18" width="16" style="4" hidden="1" customWidth="1"/>
    <col min="19" max="19" width="16.85546875" style="4" hidden="1" customWidth="1"/>
    <col min="20" max="20" width="16" style="4" hidden="1" customWidth="1"/>
    <col min="21" max="29" width="9.140625" style="141" hidden="1" customWidth="1"/>
    <col min="30" max="36" width="0" style="141" hidden="1" customWidth="1"/>
    <col min="37" max="16384" width="9.140625" style="4" hidden="1"/>
  </cols>
  <sheetData>
    <row r="1" spans="1:36" s="3" customFormat="1" ht="39" customHeight="1" thickBot="1" x14ac:dyDescent="0.3">
      <c r="A1" s="132" t="s">
        <v>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</row>
    <row r="2" spans="1:36" ht="12.75" customHeight="1" x14ac:dyDescent="0.2">
      <c r="A2" s="141"/>
      <c r="B2" s="141"/>
      <c r="C2" s="141"/>
      <c r="D2" s="141"/>
      <c r="E2" s="141"/>
      <c r="F2" s="141"/>
      <c r="G2" s="803" t="s">
        <v>9</v>
      </c>
      <c r="H2" s="804"/>
      <c r="I2" s="804"/>
      <c r="J2" s="804"/>
      <c r="K2" s="805"/>
      <c r="L2" s="825" t="s">
        <v>10</v>
      </c>
      <c r="M2" s="807"/>
      <c r="N2" s="808"/>
      <c r="O2" s="809"/>
      <c r="P2" s="814" t="s">
        <v>11</v>
      </c>
      <c r="Q2" s="815"/>
      <c r="R2" s="815"/>
      <c r="S2" s="815"/>
      <c r="T2" s="816"/>
    </row>
    <row r="3" spans="1:36" s="5" customFormat="1" ht="15.75" x14ac:dyDescent="0.25">
      <c r="A3" s="142"/>
      <c r="B3" s="142"/>
      <c r="C3" s="142"/>
      <c r="D3" s="142"/>
      <c r="E3" s="150"/>
      <c r="F3" s="551" t="s">
        <v>12</v>
      </c>
      <c r="G3" s="7"/>
      <c r="H3" s="8"/>
      <c r="I3" s="8"/>
      <c r="J3" s="8"/>
      <c r="K3" s="9"/>
      <c r="L3" s="10"/>
      <c r="M3" s="10"/>
      <c r="N3" s="10"/>
      <c r="O3" s="10"/>
      <c r="P3" s="540" t="str">
        <f>IF(L3="","",MAX(L3:O3)+1)</f>
        <v/>
      </c>
      <c r="Q3" s="269" t="str">
        <f>IF(P3="","",P3+1)</f>
        <v/>
      </c>
      <c r="R3" s="537" t="str">
        <f>IF(Q3="","",Q3+1)</f>
        <v/>
      </c>
      <c r="S3" s="537" t="str">
        <f t="shared" ref="S3:T3" si="0">IF(R3="","",R3+1)</f>
        <v/>
      </c>
      <c r="T3" s="537" t="str">
        <f t="shared" si="0"/>
        <v/>
      </c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</row>
    <row r="4" spans="1:36" s="5" customFormat="1" ht="141.75" customHeight="1" thickBot="1" x14ac:dyDescent="0.3">
      <c r="A4" s="143"/>
      <c r="B4" s="143"/>
      <c r="C4" s="143"/>
      <c r="D4" s="144" t="s">
        <v>297</v>
      </c>
      <c r="E4" s="144"/>
      <c r="F4" s="144"/>
      <c r="G4" s="541" t="s">
        <v>298</v>
      </c>
      <c r="H4" s="532" t="s">
        <v>299</v>
      </c>
      <c r="I4" s="532" t="s">
        <v>300</v>
      </c>
      <c r="J4" s="532" t="s">
        <v>301</v>
      </c>
      <c r="K4" s="533" t="s">
        <v>13</v>
      </c>
      <c r="L4" s="542" t="s">
        <v>14</v>
      </c>
      <c r="M4" s="543" t="s">
        <v>15</v>
      </c>
      <c r="N4" s="543" t="s">
        <v>248</v>
      </c>
      <c r="O4" s="544" t="s">
        <v>17</v>
      </c>
      <c r="P4" s="542" t="s">
        <v>18</v>
      </c>
      <c r="Q4" s="543" t="s">
        <v>19</v>
      </c>
      <c r="R4" s="545" t="s">
        <v>20</v>
      </c>
      <c r="S4" s="545" t="s">
        <v>21</v>
      </c>
      <c r="T4" s="545" t="s">
        <v>22</v>
      </c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</row>
    <row r="5" spans="1:36" s="6" customFormat="1" ht="17.25" thickTop="1" thickBot="1" x14ac:dyDescent="0.3">
      <c r="A5" s="174" t="s">
        <v>23</v>
      </c>
      <c r="B5" s="175"/>
      <c r="C5" s="175"/>
      <c r="D5" s="175"/>
      <c r="E5" s="175"/>
      <c r="F5" s="175"/>
      <c r="G5" s="206">
        <f t="shared" ref="G5:H5" si="1">SUM(G6:G7)</f>
        <v>0</v>
      </c>
      <c r="H5" s="207">
        <f t="shared" si="1"/>
        <v>0</v>
      </c>
      <c r="I5" s="207">
        <f>SUM(I6:I7)</f>
        <v>0</v>
      </c>
      <c r="J5" s="207">
        <f t="shared" ref="J5:T5" si="2">SUM(J6:J7)</f>
        <v>0</v>
      </c>
      <c r="K5" s="208">
        <f t="shared" si="2"/>
        <v>0</v>
      </c>
      <c r="L5" s="414">
        <f t="shared" si="2"/>
        <v>0</v>
      </c>
      <c r="M5" s="210">
        <f t="shared" si="2"/>
        <v>0</v>
      </c>
      <c r="N5" s="210">
        <f t="shared" si="2"/>
        <v>0</v>
      </c>
      <c r="O5" s="211">
        <f t="shared" si="2"/>
        <v>0</v>
      </c>
      <c r="P5" s="206">
        <f t="shared" si="2"/>
        <v>0</v>
      </c>
      <c r="Q5" s="207">
        <f t="shared" si="2"/>
        <v>0</v>
      </c>
      <c r="R5" s="208">
        <f t="shared" si="2"/>
        <v>0</v>
      </c>
      <c r="S5" s="208">
        <f t="shared" si="2"/>
        <v>0</v>
      </c>
      <c r="T5" s="208">
        <f t="shared" si="2"/>
        <v>0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ht="16.5" thickTop="1" x14ac:dyDescent="0.25">
      <c r="A6" s="168"/>
      <c r="B6" s="169" t="s">
        <v>24</v>
      </c>
      <c r="C6" s="170"/>
      <c r="D6" s="170"/>
      <c r="E6" s="170"/>
      <c r="F6" s="170"/>
      <c r="G6" s="742"/>
      <c r="H6" s="743"/>
      <c r="I6" s="743"/>
      <c r="J6" s="743"/>
      <c r="K6" s="744"/>
      <c r="L6" s="745"/>
      <c r="M6" s="746"/>
      <c r="N6" s="747"/>
      <c r="O6" s="747"/>
      <c r="P6" s="86"/>
      <c r="Q6" s="87"/>
      <c r="R6" s="88"/>
      <c r="S6" s="88"/>
      <c r="T6" s="88"/>
    </row>
    <row r="7" spans="1:36" s="6" customFormat="1" ht="15.75" x14ac:dyDescent="0.25">
      <c r="A7" s="135"/>
      <c r="B7" s="153" t="s">
        <v>29</v>
      </c>
      <c r="C7" s="416"/>
      <c r="D7" s="416"/>
      <c r="E7" s="416"/>
      <c r="F7" s="416"/>
      <c r="G7" s="417">
        <f t="shared" ref="G7:H7" si="3">SUM(G8:G11)</f>
        <v>0</v>
      </c>
      <c r="H7" s="418">
        <f t="shared" si="3"/>
        <v>0</v>
      </c>
      <c r="I7" s="418">
        <f>SUM(I8:I11)</f>
        <v>0</v>
      </c>
      <c r="J7" s="418">
        <f t="shared" ref="J7:T7" si="4">SUM(J8:J11)</f>
        <v>0</v>
      </c>
      <c r="K7" s="419">
        <f t="shared" si="4"/>
        <v>0</v>
      </c>
      <c r="L7" s="420">
        <f t="shared" si="4"/>
        <v>0</v>
      </c>
      <c r="M7" s="421">
        <f t="shared" si="4"/>
        <v>0</v>
      </c>
      <c r="N7" s="421">
        <f t="shared" si="4"/>
        <v>0</v>
      </c>
      <c r="O7" s="422">
        <f t="shared" si="4"/>
        <v>0</v>
      </c>
      <c r="P7" s="417">
        <f t="shared" si="4"/>
        <v>0</v>
      </c>
      <c r="Q7" s="418">
        <f t="shared" si="4"/>
        <v>0</v>
      </c>
      <c r="R7" s="419">
        <f t="shared" si="4"/>
        <v>0</v>
      </c>
      <c r="S7" s="419">
        <f t="shared" si="4"/>
        <v>0</v>
      </c>
      <c r="T7" s="419">
        <f t="shared" si="4"/>
        <v>0</v>
      </c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</row>
    <row r="8" spans="1:36" x14ac:dyDescent="0.2">
      <c r="A8" s="134"/>
      <c r="B8" s="134"/>
      <c r="C8" s="161" t="s">
        <v>42</v>
      </c>
      <c r="D8" s="161"/>
      <c r="E8" s="161"/>
      <c r="F8" s="161"/>
      <c r="G8" s="729"/>
      <c r="H8" s="730"/>
      <c r="I8" s="730"/>
      <c r="J8" s="730"/>
      <c r="K8" s="731"/>
      <c r="L8" s="732"/>
      <c r="M8" s="733"/>
      <c r="N8" s="734"/>
      <c r="O8" s="734"/>
      <c r="P8" s="89"/>
      <c r="Q8" s="90"/>
      <c r="R8" s="91"/>
      <c r="S8" s="91"/>
      <c r="T8" s="91"/>
    </row>
    <row r="9" spans="1:36" x14ac:dyDescent="0.2">
      <c r="A9" s="134"/>
      <c r="B9" s="134"/>
      <c r="C9" s="161" t="s">
        <v>258</v>
      </c>
      <c r="D9" s="161"/>
      <c r="E9" s="161"/>
      <c r="F9" s="161"/>
      <c r="G9" s="729"/>
      <c r="H9" s="730"/>
      <c r="I9" s="730"/>
      <c r="J9" s="730"/>
      <c r="K9" s="731"/>
      <c r="L9" s="732"/>
      <c r="M9" s="733"/>
      <c r="N9" s="734"/>
      <c r="O9" s="734"/>
      <c r="P9" s="89"/>
      <c r="Q9" s="90"/>
      <c r="R9" s="91"/>
      <c r="S9" s="91"/>
      <c r="T9" s="91"/>
    </row>
    <row r="10" spans="1:36" x14ac:dyDescent="0.2">
      <c r="A10" s="134"/>
      <c r="B10" s="134"/>
      <c r="C10" s="161" t="s">
        <v>259</v>
      </c>
      <c r="D10" s="161"/>
      <c r="E10" s="161"/>
      <c r="F10" s="161"/>
      <c r="G10" s="729"/>
      <c r="H10" s="730"/>
      <c r="I10" s="730"/>
      <c r="J10" s="730"/>
      <c r="K10" s="731"/>
      <c r="L10" s="732"/>
      <c r="M10" s="733"/>
      <c r="N10" s="734"/>
      <c r="O10" s="734"/>
      <c r="P10" s="89"/>
      <c r="Q10" s="90"/>
      <c r="R10" s="91"/>
      <c r="S10" s="91"/>
      <c r="T10" s="91"/>
    </row>
    <row r="11" spans="1:36" ht="15.75" thickBot="1" x14ac:dyDescent="0.25">
      <c r="A11" s="134"/>
      <c r="B11" s="134"/>
      <c r="C11" s="161" t="s">
        <v>260</v>
      </c>
      <c r="D11" s="161"/>
      <c r="E11" s="161"/>
      <c r="F11" s="161"/>
      <c r="G11" s="729"/>
      <c r="H11" s="730"/>
      <c r="I11" s="730"/>
      <c r="J11" s="730"/>
      <c r="K11" s="731"/>
      <c r="L11" s="732"/>
      <c r="M11" s="733"/>
      <c r="N11" s="734"/>
      <c r="O11" s="734"/>
      <c r="P11" s="89"/>
      <c r="Q11" s="90"/>
      <c r="R11" s="91"/>
      <c r="S11" s="91"/>
      <c r="T11" s="91"/>
    </row>
    <row r="12" spans="1:36" s="6" customFormat="1" ht="17.25" thickTop="1" thickBot="1" x14ac:dyDescent="0.3">
      <c r="A12" s="174" t="s">
        <v>55</v>
      </c>
      <c r="B12" s="175"/>
      <c r="C12" s="175"/>
      <c r="D12" s="175"/>
      <c r="E12" s="175"/>
      <c r="F12" s="175"/>
      <c r="G12" s="206">
        <f t="shared" ref="G12:H12" si="5">SUM(G13,G19,G22,G23)</f>
        <v>0</v>
      </c>
      <c r="H12" s="207">
        <f t="shared" si="5"/>
        <v>0</v>
      </c>
      <c r="I12" s="207">
        <f>SUM(I13,I19,I22,I23)</f>
        <v>0</v>
      </c>
      <c r="J12" s="207">
        <f t="shared" ref="J12:T12" si="6">SUM(J13,J19,J22,J23)</f>
        <v>0</v>
      </c>
      <c r="K12" s="208">
        <f t="shared" si="6"/>
        <v>0</v>
      </c>
      <c r="L12" s="414">
        <f t="shared" si="6"/>
        <v>0</v>
      </c>
      <c r="M12" s="210">
        <f t="shared" si="6"/>
        <v>0</v>
      </c>
      <c r="N12" s="210">
        <f t="shared" si="6"/>
        <v>0</v>
      </c>
      <c r="O12" s="211">
        <f t="shared" si="6"/>
        <v>0</v>
      </c>
      <c r="P12" s="206">
        <f t="shared" si="6"/>
        <v>0</v>
      </c>
      <c r="Q12" s="207">
        <f t="shared" si="6"/>
        <v>0</v>
      </c>
      <c r="R12" s="208">
        <f t="shared" si="6"/>
        <v>0</v>
      </c>
      <c r="S12" s="208">
        <f t="shared" si="6"/>
        <v>0</v>
      </c>
      <c r="T12" s="208">
        <f t="shared" si="6"/>
        <v>0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6" ht="16.5" thickTop="1" x14ac:dyDescent="0.25">
      <c r="A13" s="141"/>
      <c r="B13" s="169" t="s">
        <v>56</v>
      </c>
      <c r="C13" s="170"/>
      <c r="D13" s="170"/>
      <c r="E13" s="170"/>
      <c r="F13" s="170"/>
      <c r="G13" s="423">
        <f t="shared" ref="G13:H13" si="7">SUM(G14:G18)</f>
        <v>0</v>
      </c>
      <c r="H13" s="424">
        <f t="shared" si="7"/>
        <v>0</v>
      </c>
      <c r="I13" s="424">
        <f>SUM(I14:I18)</f>
        <v>0</v>
      </c>
      <c r="J13" s="424">
        <f t="shared" ref="J13:T13" si="8">SUM(J14:J18)</f>
        <v>0</v>
      </c>
      <c r="K13" s="425">
        <f t="shared" si="8"/>
        <v>0</v>
      </c>
      <c r="L13" s="426">
        <f t="shared" si="8"/>
        <v>0</v>
      </c>
      <c r="M13" s="427">
        <f t="shared" si="8"/>
        <v>0</v>
      </c>
      <c r="N13" s="427">
        <f t="shared" si="8"/>
        <v>0</v>
      </c>
      <c r="O13" s="428">
        <f t="shared" si="8"/>
        <v>0</v>
      </c>
      <c r="P13" s="423">
        <f t="shared" si="8"/>
        <v>0</v>
      </c>
      <c r="Q13" s="424">
        <f t="shared" si="8"/>
        <v>0</v>
      </c>
      <c r="R13" s="425">
        <f t="shared" si="8"/>
        <v>0</v>
      </c>
      <c r="S13" s="425">
        <f t="shared" si="8"/>
        <v>0</v>
      </c>
      <c r="T13" s="425">
        <f t="shared" si="8"/>
        <v>0</v>
      </c>
    </row>
    <row r="14" spans="1:36" x14ac:dyDescent="0.2">
      <c r="A14" s="141"/>
      <c r="B14" s="141"/>
      <c r="C14" s="173" t="s">
        <v>261</v>
      </c>
      <c r="D14" s="173"/>
      <c r="E14" s="173"/>
      <c r="F14" s="173"/>
      <c r="G14" s="668"/>
      <c r="H14" s="669"/>
      <c r="I14" s="669"/>
      <c r="J14" s="669"/>
      <c r="K14" s="670"/>
      <c r="L14" s="735"/>
      <c r="M14" s="672"/>
      <c r="N14" s="673"/>
      <c r="O14" s="673"/>
      <c r="P14" s="14"/>
      <c r="Q14" s="15"/>
      <c r="R14" s="16"/>
      <c r="S14" s="16"/>
      <c r="T14" s="16"/>
    </row>
    <row r="15" spans="1:36" x14ac:dyDescent="0.2">
      <c r="A15" s="141"/>
      <c r="B15" s="141"/>
      <c r="C15" s="456" t="s">
        <v>58</v>
      </c>
      <c r="D15" s="456"/>
      <c r="E15" s="456"/>
      <c r="F15" s="456"/>
      <c r="G15" s="729"/>
      <c r="H15" s="730"/>
      <c r="I15" s="730"/>
      <c r="J15" s="730"/>
      <c r="K15" s="731"/>
      <c r="L15" s="732"/>
      <c r="M15" s="733"/>
      <c r="N15" s="734"/>
      <c r="O15" s="734"/>
      <c r="P15" s="89"/>
      <c r="Q15" s="90"/>
      <c r="R15" s="91"/>
      <c r="S15" s="91"/>
      <c r="T15" s="91"/>
    </row>
    <row r="16" spans="1:36" x14ac:dyDescent="0.2">
      <c r="A16" s="141"/>
      <c r="B16" s="141"/>
      <c r="C16" s="456" t="s">
        <v>59</v>
      </c>
      <c r="D16" s="456"/>
      <c r="E16" s="456"/>
      <c r="F16" s="456"/>
      <c r="G16" s="729"/>
      <c r="H16" s="730"/>
      <c r="I16" s="730"/>
      <c r="J16" s="730"/>
      <c r="K16" s="731"/>
      <c r="L16" s="732"/>
      <c r="M16" s="733"/>
      <c r="N16" s="734"/>
      <c r="O16" s="734"/>
      <c r="P16" s="89"/>
      <c r="Q16" s="90"/>
      <c r="R16" s="91"/>
      <c r="S16" s="91"/>
      <c r="T16" s="91"/>
    </row>
    <row r="17" spans="1:36" x14ac:dyDescent="0.2">
      <c r="A17" s="141"/>
      <c r="B17" s="141"/>
      <c r="C17" s="456" t="s">
        <v>60</v>
      </c>
      <c r="D17" s="456"/>
      <c r="E17" s="456"/>
      <c r="F17" s="456"/>
      <c r="G17" s="729"/>
      <c r="H17" s="730"/>
      <c r="I17" s="730"/>
      <c r="J17" s="730"/>
      <c r="K17" s="731"/>
      <c r="L17" s="732"/>
      <c r="M17" s="733"/>
      <c r="N17" s="734"/>
      <c r="O17" s="734"/>
      <c r="P17" s="89"/>
      <c r="Q17" s="90"/>
      <c r="R17" s="91"/>
      <c r="S17" s="91"/>
      <c r="T17" s="91"/>
    </row>
    <row r="18" spans="1:36" x14ac:dyDescent="0.2">
      <c r="A18" s="141"/>
      <c r="B18" s="141"/>
      <c r="C18" s="456" t="s">
        <v>262</v>
      </c>
      <c r="D18" s="456"/>
      <c r="E18" s="456"/>
      <c r="F18" s="456"/>
      <c r="G18" s="729"/>
      <c r="H18" s="730"/>
      <c r="I18" s="730"/>
      <c r="J18" s="730"/>
      <c r="K18" s="731"/>
      <c r="L18" s="732"/>
      <c r="M18" s="733"/>
      <c r="N18" s="734"/>
      <c r="O18" s="734"/>
      <c r="P18" s="89"/>
      <c r="Q18" s="90"/>
      <c r="R18" s="91"/>
      <c r="S18" s="91"/>
      <c r="T18" s="91"/>
    </row>
    <row r="19" spans="1:36" ht="15.75" x14ac:dyDescent="0.25">
      <c r="A19" s="141"/>
      <c r="B19" s="153" t="s">
        <v>263</v>
      </c>
      <c r="C19" s="429"/>
      <c r="D19" s="429"/>
      <c r="E19" s="429"/>
      <c r="F19" s="429"/>
      <c r="G19" s="430">
        <f t="shared" ref="G19:H19" si="9">SUM(G20:G21)</f>
        <v>0</v>
      </c>
      <c r="H19" s="431">
        <f t="shared" si="9"/>
        <v>0</v>
      </c>
      <c r="I19" s="431">
        <f>SUM(I20:I21)</f>
        <v>0</v>
      </c>
      <c r="J19" s="431">
        <f t="shared" ref="J19:T19" si="10">SUM(J20:J21)</f>
        <v>0</v>
      </c>
      <c r="K19" s="432">
        <f t="shared" si="10"/>
        <v>0</v>
      </c>
      <c r="L19" s="433">
        <f t="shared" si="10"/>
        <v>0</v>
      </c>
      <c r="M19" s="434">
        <f t="shared" si="10"/>
        <v>0</v>
      </c>
      <c r="N19" s="434">
        <f t="shared" si="10"/>
        <v>0</v>
      </c>
      <c r="O19" s="435">
        <f t="shared" si="10"/>
        <v>0</v>
      </c>
      <c r="P19" s="430">
        <f t="shared" si="10"/>
        <v>0</v>
      </c>
      <c r="Q19" s="431">
        <f t="shared" si="10"/>
        <v>0</v>
      </c>
      <c r="R19" s="432">
        <f t="shared" si="10"/>
        <v>0</v>
      </c>
      <c r="S19" s="432">
        <f t="shared" si="10"/>
        <v>0</v>
      </c>
      <c r="T19" s="432">
        <f t="shared" si="10"/>
        <v>0</v>
      </c>
    </row>
    <row r="20" spans="1:36" x14ac:dyDescent="0.2">
      <c r="A20" s="141"/>
      <c r="B20" s="141"/>
      <c r="C20" s="161" t="s">
        <v>264</v>
      </c>
      <c r="D20" s="161"/>
      <c r="E20" s="161"/>
      <c r="F20" s="161"/>
      <c r="G20" s="736"/>
      <c r="H20" s="737"/>
      <c r="I20" s="737"/>
      <c r="J20" s="737"/>
      <c r="K20" s="738"/>
      <c r="L20" s="739"/>
      <c r="M20" s="740"/>
      <c r="N20" s="741"/>
      <c r="O20" s="741"/>
      <c r="P20" s="92"/>
      <c r="Q20" s="93"/>
      <c r="R20" s="94"/>
      <c r="S20" s="94"/>
      <c r="T20" s="94"/>
    </row>
    <row r="21" spans="1:36" x14ac:dyDescent="0.2">
      <c r="A21" s="141"/>
      <c r="B21" s="141"/>
      <c r="C21" s="161" t="s">
        <v>265</v>
      </c>
      <c r="D21" s="429"/>
      <c r="E21" s="429"/>
      <c r="F21" s="429"/>
      <c r="G21" s="742"/>
      <c r="H21" s="743"/>
      <c r="I21" s="743"/>
      <c r="J21" s="743"/>
      <c r="K21" s="744"/>
      <c r="L21" s="745"/>
      <c r="M21" s="746"/>
      <c r="N21" s="747"/>
      <c r="O21" s="747"/>
      <c r="P21" s="95"/>
      <c r="Q21" s="96"/>
      <c r="R21" s="97"/>
      <c r="S21" s="97"/>
      <c r="T21" s="97"/>
    </row>
    <row r="22" spans="1:36" ht="15.75" x14ac:dyDescent="0.25">
      <c r="A22" s="141"/>
      <c r="B22" s="153" t="s">
        <v>266</v>
      </c>
      <c r="C22" s="429"/>
      <c r="D22" s="429"/>
      <c r="E22" s="429"/>
      <c r="F22" s="429"/>
      <c r="G22" s="742"/>
      <c r="H22" s="743"/>
      <c r="I22" s="743"/>
      <c r="J22" s="743"/>
      <c r="K22" s="744"/>
      <c r="L22" s="745"/>
      <c r="M22" s="746"/>
      <c r="N22" s="747"/>
      <c r="O22" s="747"/>
      <c r="P22" s="95"/>
      <c r="Q22" s="96"/>
      <c r="R22" s="97"/>
      <c r="S22" s="97"/>
      <c r="T22" s="97"/>
    </row>
    <row r="23" spans="1:36" ht="16.5" thickBot="1" x14ac:dyDescent="0.3">
      <c r="A23" s="141"/>
      <c r="B23" s="135" t="s">
        <v>267</v>
      </c>
      <c r="C23" s="436"/>
      <c r="D23" s="436"/>
      <c r="E23" s="436"/>
      <c r="F23" s="436"/>
      <c r="G23" s="748"/>
      <c r="H23" s="749"/>
      <c r="I23" s="749"/>
      <c r="J23" s="749"/>
      <c r="K23" s="750"/>
      <c r="L23" s="751"/>
      <c r="M23" s="752"/>
      <c r="N23" s="753"/>
      <c r="O23" s="753"/>
      <c r="P23" s="98"/>
      <c r="Q23" s="99"/>
      <c r="R23" s="100"/>
      <c r="S23" s="100"/>
      <c r="T23" s="100"/>
    </row>
    <row r="24" spans="1:36" s="6" customFormat="1" ht="17.25" thickTop="1" thickBot="1" x14ac:dyDescent="0.3">
      <c r="A24" s="212"/>
      <c r="B24" s="212"/>
      <c r="C24" s="212"/>
      <c r="D24" s="592" t="s">
        <v>268</v>
      </c>
      <c r="E24" s="212"/>
      <c r="F24" s="212"/>
      <c r="G24" s="623">
        <f t="shared" ref="G24:T24" si="11">G5+G12</f>
        <v>0</v>
      </c>
      <c r="H24" s="627">
        <f t="shared" si="11"/>
        <v>0</v>
      </c>
      <c r="I24" s="627">
        <f t="shared" si="11"/>
        <v>0</v>
      </c>
      <c r="J24" s="627">
        <f t="shared" si="11"/>
        <v>0</v>
      </c>
      <c r="K24" s="628">
        <f t="shared" si="11"/>
        <v>0</v>
      </c>
      <c r="L24" s="629">
        <f t="shared" si="11"/>
        <v>0</v>
      </c>
      <c r="M24" s="630">
        <f t="shared" si="11"/>
        <v>0</v>
      </c>
      <c r="N24" s="630">
        <f t="shared" si="11"/>
        <v>0</v>
      </c>
      <c r="O24" s="631">
        <f t="shared" si="11"/>
        <v>0</v>
      </c>
      <c r="P24" s="632">
        <f t="shared" si="11"/>
        <v>0</v>
      </c>
      <c r="Q24" s="627">
        <f t="shared" si="11"/>
        <v>0</v>
      </c>
      <c r="R24" s="628">
        <f t="shared" si="11"/>
        <v>0</v>
      </c>
      <c r="S24" s="628">
        <f t="shared" si="11"/>
        <v>0</v>
      </c>
      <c r="T24" s="593">
        <f t="shared" si="11"/>
        <v>0</v>
      </c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</row>
    <row r="25" spans="1:36" ht="13.5" customHeight="1" thickTop="1" x14ac:dyDescent="0.2">
      <c r="A25" s="141"/>
      <c r="B25" s="141"/>
      <c r="C25" s="141"/>
      <c r="D25" s="141"/>
      <c r="E25" s="141"/>
      <c r="F25" s="141"/>
      <c r="G25" s="624" t="s">
        <v>9</v>
      </c>
      <c r="H25" s="597"/>
      <c r="I25" s="597"/>
      <c r="J25" s="597"/>
      <c r="K25" s="595"/>
      <c r="L25" s="597" t="s">
        <v>10</v>
      </c>
      <c r="M25" s="597"/>
      <c r="N25" s="596"/>
      <c r="O25" s="625"/>
      <c r="P25" s="597" t="s">
        <v>11</v>
      </c>
      <c r="Q25" s="597"/>
      <c r="R25" s="597"/>
      <c r="S25" s="597"/>
      <c r="T25" s="625"/>
    </row>
    <row r="26" spans="1:36" ht="15.75" x14ac:dyDescent="0.25">
      <c r="A26" s="141"/>
      <c r="B26" s="252"/>
      <c r="C26" s="252"/>
      <c r="D26" s="141"/>
      <c r="E26" s="150"/>
      <c r="F26" s="551" t="s">
        <v>12</v>
      </c>
      <c r="G26" s="615" t="str">
        <f t="shared" ref="G26:R26" si="12">IF(G$3="","",G$3)</f>
        <v/>
      </c>
      <c r="H26" s="594" t="str">
        <f t="shared" si="12"/>
        <v/>
      </c>
      <c r="I26" s="594" t="str">
        <f>IF(I$3="","",I$3)</f>
        <v/>
      </c>
      <c r="J26" s="594" t="str">
        <f t="shared" si="12"/>
        <v/>
      </c>
      <c r="K26" s="595" t="str">
        <f t="shared" si="12"/>
        <v/>
      </c>
      <c r="L26" s="615" t="str">
        <f t="shared" si="12"/>
        <v/>
      </c>
      <c r="M26" s="594" t="str">
        <f t="shared" si="12"/>
        <v/>
      </c>
      <c r="N26" s="638" t="str">
        <f t="shared" si="12"/>
        <v/>
      </c>
      <c r="O26" s="595" t="str">
        <f t="shared" si="12"/>
        <v/>
      </c>
      <c r="P26" s="615" t="str">
        <f t="shared" si="12"/>
        <v/>
      </c>
      <c r="Q26" s="594" t="str">
        <f t="shared" si="12"/>
        <v/>
      </c>
      <c r="R26" s="595" t="str">
        <f t="shared" si="12"/>
        <v/>
      </c>
      <c r="S26" s="595" t="str">
        <f t="shared" ref="S26:T26" si="13">IF(R26="","",R26+1)</f>
        <v/>
      </c>
      <c r="T26" s="537" t="str">
        <f t="shared" si="13"/>
        <v/>
      </c>
    </row>
    <row r="27" spans="1:36" ht="138.75" customHeight="1" thickBot="1" x14ac:dyDescent="0.25">
      <c r="A27" s="253"/>
      <c r="B27" s="253"/>
      <c r="C27" s="253"/>
      <c r="D27" s="144" t="s">
        <v>302</v>
      </c>
      <c r="E27" s="144"/>
      <c r="F27" s="144"/>
      <c r="G27" s="541" t="s">
        <v>298</v>
      </c>
      <c r="H27" s="532" t="s">
        <v>299</v>
      </c>
      <c r="I27" s="532" t="s">
        <v>300</v>
      </c>
      <c r="J27" s="532" t="s">
        <v>301</v>
      </c>
      <c r="K27" s="533" t="s">
        <v>13</v>
      </c>
      <c r="L27" s="542" t="s">
        <v>14</v>
      </c>
      <c r="M27" s="543" t="s">
        <v>15</v>
      </c>
      <c r="N27" s="543" t="s">
        <v>248</v>
      </c>
      <c r="O27" s="544" t="s">
        <v>17</v>
      </c>
      <c r="P27" s="542" t="s">
        <v>18</v>
      </c>
      <c r="Q27" s="543" t="s">
        <v>19</v>
      </c>
      <c r="R27" s="545" t="s">
        <v>20</v>
      </c>
      <c r="S27" s="545" t="s">
        <v>21</v>
      </c>
      <c r="T27" s="545" t="s">
        <v>22</v>
      </c>
    </row>
    <row r="28" spans="1:36" ht="17.25" thickTop="1" thickBot="1" x14ac:dyDescent="0.3">
      <c r="A28" s="174" t="s">
        <v>269</v>
      </c>
      <c r="B28" s="175"/>
      <c r="C28" s="175"/>
      <c r="D28" s="175"/>
      <c r="E28" s="175"/>
      <c r="F28" s="175"/>
      <c r="G28" s="795"/>
      <c r="H28" s="796"/>
      <c r="I28" s="796"/>
      <c r="J28" s="796"/>
      <c r="K28" s="797"/>
      <c r="L28" s="798"/>
      <c r="M28" s="799"/>
      <c r="N28" s="799"/>
      <c r="O28" s="799"/>
      <c r="P28" s="101"/>
      <c r="Q28" s="102"/>
      <c r="R28" s="103"/>
      <c r="S28" s="103"/>
      <c r="T28" s="103"/>
    </row>
    <row r="29" spans="1:36" ht="17.25" thickTop="1" thickBot="1" x14ac:dyDescent="0.3">
      <c r="A29" s="171"/>
      <c r="B29" s="183" t="s">
        <v>270</v>
      </c>
      <c r="C29" s="185"/>
      <c r="D29" s="185"/>
      <c r="E29" s="185"/>
      <c r="F29" s="185"/>
      <c r="G29" s="668"/>
      <c r="H29" s="669"/>
      <c r="I29" s="669"/>
      <c r="J29" s="669"/>
      <c r="K29" s="670"/>
      <c r="L29" s="759"/>
      <c r="M29" s="673"/>
      <c r="N29" s="673"/>
      <c r="O29" s="673"/>
      <c r="P29" s="14"/>
      <c r="Q29" s="15"/>
      <c r="R29" s="16"/>
      <c r="S29" s="16"/>
      <c r="T29" s="16"/>
    </row>
    <row r="30" spans="1:36" ht="17.25" thickTop="1" thickBot="1" x14ac:dyDescent="0.3">
      <c r="A30" s="174" t="s">
        <v>92</v>
      </c>
      <c r="B30" s="175"/>
      <c r="C30" s="175"/>
      <c r="D30" s="175"/>
      <c r="E30" s="175"/>
      <c r="F30" s="175"/>
      <c r="G30" s="206">
        <f t="shared" ref="G30:H30" si="14">SUM(G31,G33)</f>
        <v>0</v>
      </c>
      <c r="H30" s="207">
        <f t="shared" si="14"/>
        <v>0</v>
      </c>
      <c r="I30" s="207">
        <f>SUM(I31,I33)</f>
        <v>0</v>
      </c>
      <c r="J30" s="207">
        <f t="shared" ref="J30:T30" si="15">SUM(J31,J33)</f>
        <v>0</v>
      </c>
      <c r="K30" s="208">
        <f t="shared" si="15"/>
        <v>0</v>
      </c>
      <c r="L30" s="415">
        <f t="shared" si="15"/>
        <v>0</v>
      </c>
      <c r="M30" s="211">
        <f t="shared" si="15"/>
        <v>0</v>
      </c>
      <c r="N30" s="211">
        <f t="shared" si="15"/>
        <v>0</v>
      </c>
      <c r="O30" s="211">
        <f t="shared" si="15"/>
        <v>0</v>
      </c>
      <c r="P30" s="206">
        <f t="shared" si="15"/>
        <v>0</v>
      </c>
      <c r="Q30" s="207">
        <f t="shared" si="15"/>
        <v>0</v>
      </c>
      <c r="R30" s="208">
        <f t="shared" si="15"/>
        <v>0</v>
      </c>
      <c r="S30" s="208">
        <f t="shared" si="15"/>
        <v>0</v>
      </c>
      <c r="T30" s="208">
        <f t="shared" si="15"/>
        <v>0</v>
      </c>
    </row>
    <row r="31" spans="1:36" ht="16.5" thickTop="1" x14ac:dyDescent="0.25">
      <c r="A31" s="141"/>
      <c r="B31" s="153" t="s">
        <v>271</v>
      </c>
      <c r="C31" s="161"/>
      <c r="D31" s="161"/>
      <c r="E31" s="161"/>
      <c r="F31" s="161"/>
      <c r="G31" s="736"/>
      <c r="H31" s="737"/>
      <c r="I31" s="737"/>
      <c r="J31" s="737"/>
      <c r="K31" s="738"/>
      <c r="L31" s="760"/>
      <c r="M31" s="741"/>
      <c r="N31" s="741"/>
      <c r="O31" s="741"/>
      <c r="P31" s="92"/>
      <c r="Q31" s="93"/>
      <c r="R31" s="94"/>
      <c r="S31" s="94"/>
      <c r="T31" s="94"/>
    </row>
    <row r="32" spans="1:36" x14ac:dyDescent="0.2">
      <c r="A32" s="141"/>
      <c r="B32" s="134"/>
      <c r="C32" s="437" t="s">
        <v>272</v>
      </c>
      <c r="D32" s="437"/>
      <c r="E32" s="437"/>
      <c r="F32" s="437"/>
      <c r="G32" s="761"/>
      <c r="H32" s="762"/>
      <c r="I32" s="762"/>
      <c r="J32" s="762"/>
      <c r="K32" s="763"/>
      <c r="L32" s="764"/>
      <c r="M32" s="765"/>
      <c r="N32" s="765"/>
      <c r="O32" s="765"/>
      <c r="P32" s="104"/>
      <c r="Q32" s="105"/>
      <c r="R32" s="106"/>
      <c r="S32" s="106"/>
      <c r="T32" s="106"/>
    </row>
    <row r="33" spans="1:36" ht="15.75" x14ac:dyDescent="0.25">
      <c r="A33" s="141"/>
      <c r="B33" s="153" t="s">
        <v>273</v>
      </c>
      <c r="C33" s="161"/>
      <c r="D33" s="161"/>
      <c r="E33" s="161"/>
      <c r="F33" s="161"/>
      <c r="G33" s="162">
        <f t="shared" ref="G33:H33" si="16">SUM(G34:G35,G37:G39)</f>
        <v>0</v>
      </c>
      <c r="H33" s="163">
        <f t="shared" si="16"/>
        <v>0</v>
      </c>
      <c r="I33" s="163">
        <f>SUM(I34:I35,I37:I39)</f>
        <v>0</v>
      </c>
      <c r="J33" s="163">
        <f t="shared" ref="J33:T33" si="17">SUM(J34:J35,J37:J39)</f>
        <v>0</v>
      </c>
      <c r="K33" s="164">
        <f t="shared" si="17"/>
        <v>0</v>
      </c>
      <c r="L33" s="439">
        <f t="shared" si="17"/>
        <v>0</v>
      </c>
      <c r="M33" s="167">
        <f t="shared" si="17"/>
        <v>0</v>
      </c>
      <c r="N33" s="167">
        <f t="shared" si="17"/>
        <v>0</v>
      </c>
      <c r="O33" s="167">
        <f t="shared" si="17"/>
        <v>0</v>
      </c>
      <c r="P33" s="162">
        <f t="shared" si="17"/>
        <v>0</v>
      </c>
      <c r="Q33" s="163">
        <f t="shared" si="17"/>
        <v>0</v>
      </c>
      <c r="R33" s="164">
        <f t="shared" si="17"/>
        <v>0</v>
      </c>
      <c r="S33" s="164">
        <f t="shared" si="17"/>
        <v>0</v>
      </c>
      <c r="T33" s="164">
        <f t="shared" si="17"/>
        <v>0</v>
      </c>
    </row>
    <row r="34" spans="1:36" x14ac:dyDescent="0.2">
      <c r="A34" s="141"/>
      <c r="B34" s="141"/>
      <c r="C34" s="437" t="s">
        <v>274</v>
      </c>
      <c r="D34" s="437"/>
      <c r="E34" s="437"/>
      <c r="F34" s="437"/>
      <c r="G34" s="761"/>
      <c r="H34" s="762"/>
      <c r="I34" s="762"/>
      <c r="J34" s="762"/>
      <c r="K34" s="763"/>
      <c r="L34" s="764"/>
      <c r="M34" s="765"/>
      <c r="N34" s="765"/>
      <c r="O34" s="765"/>
      <c r="P34" s="104"/>
      <c r="Q34" s="105"/>
      <c r="R34" s="106"/>
      <c r="S34" s="106"/>
      <c r="T34" s="106"/>
    </row>
    <row r="35" spans="1:36" x14ac:dyDescent="0.2">
      <c r="A35" s="141"/>
      <c r="B35" s="141"/>
      <c r="C35" s="438" t="s">
        <v>275</v>
      </c>
      <c r="D35" s="438"/>
      <c r="E35" s="438"/>
      <c r="F35" s="438"/>
      <c r="G35" s="761"/>
      <c r="H35" s="762"/>
      <c r="I35" s="762"/>
      <c r="J35" s="762"/>
      <c r="K35" s="763"/>
      <c r="L35" s="764"/>
      <c r="M35" s="765"/>
      <c r="N35" s="765"/>
      <c r="O35" s="765"/>
      <c r="P35" s="104"/>
      <c r="Q35" s="105"/>
      <c r="R35" s="106"/>
      <c r="S35" s="106"/>
      <c r="T35" s="106"/>
    </row>
    <row r="36" spans="1:36" x14ac:dyDescent="0.2">
      <c r="A36" s="141"/>
      <c r="B36" s="141"/>
      <c r="C36" s="141"/>
      <c r="D36" s="457" t="s">
        <v>276</v>
      </c>
      <c r="E36" s="457"/>
      <c r="F36" s="457"/>
      <c r="G36" s="761"/>
      <c r="H36" s="762"/>
      <c r="I36" s="762"/>
      <c r="J36" s="762"/>
      <c r="K36" s="763"/>
      <c r="L36" s="764"/>
      <c r="M36" s="765"/>
      <c r="N36" s="765"/>
      <c r="O36" s="765"/>
      <c r="P36" s="104"/>
      <c r="Q36" s="105"/>
      <c r="R36" s="106"/>
      <c r="S36" s="106"/>
      <c r="T36" s="106"/>
    </row>
    <row r="37" spans="1:36" x14ac:dyDescent="0.2">
      <c r="A37" s="141"/>
      <c r="B37" s="141"/>
      <c r="C37" s="437" t="s">
        <v>277</v>
      </c>
      <c r="D37" s="437"/>
      <c r="E37" s="437"/>
      <c r="F37" s="437"/>
      <c r="G37" s="761"/>
      <c r="H37" s="762"/>
      <c r="I37" s="762"/>
      <c r="J37" s="762"/>
      <c r="K37" s="763"/>
      <c r="L37" s="764"/>
      <c r="M37" s="765"/>
      <c r="N37" s="765"/>
      <c r="O37" s="765"/>
      <c r="P37" s="104"/>
      <c r="Q37" s="105"/>
      <c r="R37" s="106"/>
      <c r="S37" s="106"/>
      <c r="T37" s="106"/>
    </row>
    <row r="38" spans="1:36" x14ac:dyDescent="0.2">
      <c r="A38" s="141"/>
      <c r="B38" s="141"/>
      <c r="C38" s="437" t="s">
        <v>278</v>
      </c>
      <c r="D38" s="437"/>
      <c r="E38" s="437"/>
      <c r="F38" s="437"/>
      <c r="G38" s="761"/>
      <c r="H38" s="762"/>
      <c r="I38" s="762"/>
      <c r="J38" s="762"/>
      <c r="K38" s="763"/>
      <c r="L38" s="764"/>
      <c r="M38" s="765"/>
      <c r="N38" s="765"/>
      <c r="O38" s="765"/>
      <c r="P38" s="104"/>
      <c r="Q38" s="105"/>
      <c r="R38" s="106"/>
      <c r="S38" s="106"/>
      <c r="T38" s="106"/>
    </row>
    <row r="39" spans="1:36" ht="15.75" thickBot="1" x14ac:dyDescent="0.25">
      <c r="A39" s="141"/>
      <c r="B39" s="141"/>
      <c r="C39" s="437" t="s">
        <v>279</v>
      </c>
      <c r="D39" s="437"/>
      <c r="E39" s="437"/>
      <c r="F39" s="437"/>
      <c r="G39" s="761"/>
      <c r="H39" s="762"/>
      <c r="I39" s="762"/>
      <c r="J39" s="762"/>
      <c r="K39" s="763"/>
      <c r="L39" s="764"/>
      <c r="M39" s="765"/>
      <c r="N39" s="765"/>
      <c r="O39" s="765"/>
      <c r="P39" s="104"/>
      <c r="Q39" s="105"/>
      <c r="R39" s="106"/>
      <c r="S39" s="106"/>
      <c r="T39" s="106"/>
    </row>
    <row r="40" spans="1:36" ht="17.25" thickTop="1" thickBot="1" x14ac:dyDescent="0.3">
      <c r="A40" s="175" t="s">
        <v>280</v>
      </c>
      <c r="B40" s="175"/>
      <c r="C40" s="175"/>
      <c r="D40" s="175"/>
      <c r="E40" s="175"/>
      <c r="F40" s="175"/>
      <c r="G40" s="754"/>
      <c r="H40" s="755"/>
      <c r="I40" s="755"/>
      <c r="J40" s="755"/>
      <c r="K40" s="756"/>
      <c r="L40" s="757"/>
      <c r="M40" s="758"/>
      <c r="N40" s="758"/>
      <c r="O40" s="758"/>
      <c r="P40" s="101"/>
      <c r="Q40" s="102"/>
      <c r="R40" s="103"/>
      <c r="S40" s="103"/>
      <c r="T40" s="103"/>
    </row>
    <row r="41" spans="1:36" ht="16.5" thickTop="1" thickBot="1" x14ac:dyDescent="0.25">
      <c r="A41" s="141"/>
      <c r="B41" s="141"/>
      <c r="C41" s="438" t="s">
        <v>281</v>
      </c>
      <c r="D41" s="438"/>
      <c r="E41" s="438"/>
      <c r="F41" s="438"/>
      <c r="G41" s="684"/>
      <c r="H41" s="766"/>
      <c r="I41" s="766"/>
      <c r="J41" s="766"/>
      <c r="K41" s="767"/>
      <c r="L41" s="768"/>
      <c r="M41" s="769"/>
      <c r="N41" s="769"/>
      <c r="O41" s="769"/>
      <c r="P41" s="25"/>
      <c r="Q41" s="107"/>
      <c r="R41" s="108"/>
      <c r="S41" s="108"/>
      <c r="T41" s="108"/>
    </row>
    <row r="42" spans="1:36" ht="17.25" thickTop="1" thickBot="1" x14ac:dyDescent="0.3">
      <c r="A42" s="212"/>
      <c r="B42" s="212"/>
      <c r="C42" s="212"/>
      <c r="D42" s="592" t="s">
        <v>282</v>
      </c>
      <c r="E42" s="212"/>
      <c r="F42" s="212"/>
      <c r="G42" s="632">
        <f t="shared" ref="G42:H42" si="18">SUM(G28,G30,G40)</f>
        <v>0</v>
      </c>
      <c r="H42" s="627">
        <f t="shared" si="18"/>
        <v>0</v>
      </c>
      <c r="I42" s="627">
        <f>SUM(I28,I30,I40)</f>
        <v>0</v>
      </c>
      <c r="J42" s="627">
        <f t="shared" ref="J42:T42" si="19">SUM(J28,J30,J40)</f>
        <v>0</v>
      </c>
      <c r="K42" s="628">
        <f t="shared" si="19"/>
        <v>0</v>
      </c>
      <c r="L42" s="633">
        <f t="shared" si="19"/>
        <v>0</v>
      </c>
      <c r="M42" s="631">
        <f t="shared" si="19"/>
        <v>0</v>
      </c>
      <c r="N42" s="631">
        <f t="shared" si="19"/>
        <v>0</v>
      </c>
      <c r="O42" s="639">
        <f t="shared" si="19"/>
        <v>0</v>
      </c>
      <c r="P42" s="632">
        <f t="shared" si="19"/>
        <v>0</v>
      </c>
      <c r="Q42" s="627">
        <f t="shared" si="19"/>
        <v>0</v>
      </c>
      <c r="R42" s="628">
        <f t="shared" si="19"/>
        <v>0</v>
      </c>
      <c r="S42" s="641">
        <f t="shared" si="19"/>
        <v>0</v>
      </c>
      <c r="T42" s="628">
        <f t="shared" si="19"/>
        <v>0</v>
      </c>
    </row>
    <row r="43" spans="1:36" ht="13.5" customHeight="1" thickTop="1" x14ac:dyDescent="0.25">
      <c r="A43" s="141"/>
      <c r="B43" s="141"/>
      <c r="C43" s="141"/>
      <c r="D43" s="141"/>
      <c r="E43" s="141"/>
      <c r="F43" s="141"/>
      <c r="G43" s="634" t="s">
        <v>9</v>
      </c>
      <c r="H43" s="637"/>
      <c r="I43" s="596"/>
      <c r="J43" s="596"/>
      <c r="K43" s="625"/>
      <c r="L43" s="640" t="s">
        <v>10</v>
      </c>
      <c r="M43" s="596"/>
      <c r="N43" s="596"/>
      <c r="O43" s="625"/>
      <c r="P43" s="636" t="s">
        <v>11</v>
      </c>
      <c r="Q43" s="635"/>
      <c r="R43" s="635"/>
      <c r="S43" s="596"/>
      <c r="T43" s="625"/>
    </row>
    <row r="44" spans="1:36" ht="15.75" x14ac:dyDescent="0.25">
      <c r="A44" s="141"/>
      <c r="B44" s="150"/>
      <c r="C44" s="141"/>
      <c r="D44" s="141"/>
      <c r="E44" s="150"/>
      <c r="F44" s="551" t="s">
        <v>12</v>
      </c>
      <c r="G44" s="615" t="str">
        <f t="shared" ref="G44:R44" si="20">IF(G$3="","",G$3)</f>
        <v/>
      </c>
      <c r="H44" s="638" t="str">
        <f t="shared" si="20"/>
        <v/>
      </c>
      <c r="I44" s="638" t="str">
        <f>IF(I$3="","",I$3)</f>
        <v/>
      </c>
      <c r="J44" s="638" t="str">
        <f t="shared" si="20"/>
        <v/>
      </c>
      <c r="K44" s="626" t="str">
        <f t="shared" si="20"/>
        <v/>
      </c>
      <c r="L44" s="638" t="str">
        <f t="shared" si="20"/>
        <v/>
      </c>
      <c r="M44" s="638" t="str">
        <f t="shared" si="20"/>
        <v/>
      </c>
      <c r="N44" s="638" t="str">
        <f t="shared" si="20"/>
        <v/>
      </c>
      <c r="O44" s="595" t="str">
        <f t="shared" si="20"/>
        <v/>
      </c>
      <c r="P44" s="615" t="str">
        <f t="shared" si="20"/>
        <v/>
      </c>
      <c r="Q44" s="594" t="str">
        <f t="shared" si="20"/>
        <v/>
      </c>
      <c r="R44" s="626" t="str">
        <f t="shared" si="20"/>
        <v/>
      </c>
      <c r="S44" s="638" t="str">
        <f t="shared" ref="S44:T44" si="21">IF(R44="","",R44+1)</f>
        <v/>
      </c>
      <c r="T44" s="625" t="str">
        <f t="shared" si="21"/>
        <v/>
      </c>
    </row>
    <row r="45" spans="1:36" ht="135.75" customHeight="1" thickBot="1" x14ac:dyDescent="0.25">
      <c r="A45" s="255"/>
      <c r="B45" s="144"/>
      <c r="C45" s="144"/>
      <c r="D45" s="144" t="s">
        <v>121</v>
      </c>
      <c r="E45" s="144"/>
      <c r="F45" s="144"/>
      <c r="G45" s="541" t="s">
        <v>298</v>
      </c>
      <c r="H45" s="532" t="s">
        <v>299</v>
      </c>
      <c r="I45" s="532" t="s">
        <v>300</v>
      </c>
      <c r="J45" s="532" t="s">
        <v>301</v>
      </c>
      <c r="K45" s="533" t="s">
        <v>13</v>
      </c>
      <c r="L45" s="546" t="s">
        <v>14</v>
      </c>
      <c r="M45" s="547" t="s">
        <v>15</v>
      </c>
      <c r="N45" s="547" t="s">
        <v>248</v>
      </c>
      <c r="O45" s="548" t="s">
        <v>17</v>
      </c>
      <c r="P45" s="546" t="s">
        <v>18</v>
      </c>
      <c r="Q45" s="547" t="s">
        <v>19</v>
      </c>
      <c r="R45" s="549" t="s">
        <v>20</v>
      </c>
      <c r="S45" s="549" t="s">
        <v>21</v>
      </c>
      <c r="T45" s="549" t="s">
        <v>22</v>
      </c>
    </row>
    <row r="46" spans="1:36" ht="16.5" thickTop="1" x14ac:dyDescent="0.25">
      <c r="A46" s="351" t="s">
        <v>304</v>
      </c>
      <c r="B46" s="352"/>
      <c r="C46" s="352"/>
      <c r="D46" s="352"/>
      <c r="E46" s="352"/>
      <c r="F46" s="352"/>
      <c r="G46" s="345">
        <f t="shared" ref="G46:H46" si="22">SUM(G48:G50)</f>
        <v>0</v>
      </c>
      <c r="H46" s="346">
        <f t="shared" si="22"/>
        <v>0</v>
      </c>
      <c r="I46" s="346">
        <f>SUM(I48:I50)</f>
        <v>0</v>
      </c>
      <c r="J46" s="346">
        <f t="shared" ref="J46:T46" si="23">SUM(J48:J50)</f>
        <v>0</v>
      </c>
      <c r="K46" s="347">
        <f t="shared" si="23"/>
        <v>0</v>
      </c>
      <c r="L46" s="440">
        <f t="shared" si="23"/>
        <v>0</v>
      </c>
      <c r="M46" s="349">
        <f t="shared" si="23"/>
        <v>0</v>
      </c>
      <c r="N46" s="349">
        <f t="shared" si="23"/>
        <v>0</v>
      </c>
      <c r="O46" s="350">
        <f t="shared" si="23"/>
        <v>0</v>
      </c>
      <c r="P46" s="345">
        <f t="shared" si="23"/>
        <v>0</v>
      </c>
      <c r="Q46" s="346">
        <f t="shared" si="23"/>
        <v>0</v>
      </c>
      <c r="R46" s="347">
        <f t="shared" si="23"/>
        <v>0</v>
      </c>
      <c r="S46" s="347">
        <f t="shared" si="23"/>
        <v>0</v>
      </c>
      <c r="T46" s="347">
        <f t="shared" si="23"/>
        <v>0</v>
      </c>
    </row>
    <row r="47" spans="1:36" s="31" customFormat="1" x14ac:dyDescent="0.2">
      <c r="A47" s="342"/>
      <c r="B47" s="826" t="s">
        <v>320</v>
      </c>
      <c r="C47" s="826"/>
      <c r="D47" s="826"/>
      <c r="E47" s="826"/>
      <c r="F47" s="826"/>
      <c r="G47" s="761"/>
      <c r="H47" s="762"/>
      <c r="I47" s="762"/>
      <c r="J47" s="762"/>
      <c r="K47" s="763"/>
      <c r="L47" s="770"/>
      <c r="M47" s="771"/>
      <c r="N47" s="765"/>
      <c r="O47" s="765"/>
      <c r="P47" s="109"/>
      <c r="Q47" s="110"/>
      <c r="R47" s="111"/>
      <c r="S47" s="111"/>
      <c r="T47" s="111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</row>
    <row r="48" spans="1:36" x14ac:dyDescent="0.2">
      <c r="A48" s="141"/>
      <c r="B48" s="457" t="s">
        <v>124</v>
      </c>
      <c r="C48" s="457"/>
      <c r="D48" s="457"/>
      <c r="E48" s="457"/>
      <c r="F48" s="457"/>
      <c r="G48" s="761"/>
      <c r="H48" s="762"/>
      <c r="I48" s="762"/>
      <c r="J48" s="762"/>
      <c r="K48" s="763"/>
      <c r="L48" s="770"/>
      <c r="M48" s="771"/>
      <c r="N48" s="765"/>
      <c r="O48" s="765"/>
      <c r="P48" s="112"/>
      <c r="Q48" s="113"/>
      <c r="R48" s="114"/>
      <c r="S48" s="114"/>
      <c r="T48" s="114"/>
    </row>
    <row r="49" spans="1:36" x14ac:dyDescent="0.2">
      <c r="A49" s="141"/>
      <c r="B49" s="458" t="s">
        <v>283</v>
      </c>
      <c r="C49" s="457"/>
      <c r="D49" s="457"/>
      <c r="E49" s="457"/>
      <c r="F49" s="457"/>
      <c r="G49" s="761"/>
      <c r="H49" s="762"/>
      <c r="I49" s="762"/>
      <c r="J49" s="762"/>
      <c r="K49" s="763"/>
      <c r="L49" s="770"/>
      <c r="M49" s="771"/>
      <c r="N49" s="765"/>
      <c r="O49" s="765"/>
      <c r="P49" s="112"/>
      <c r="Q49" s="113"/>
      <c r="R49" s="114"/>
      <c r="S49" s="114"/>
      <c r="T49" s="114"/>
    </row>
    <row r="50" spans="1:36" x14ac:dyDescent="0.2">
      <c r="A50" s="141"/>
      <c r="B50" s="457" t="s">
        <v>284</v>
      </c>
      <c r="C50" s="457"/>
      <c r="D50" s="457"/>
      <c r="E50" s="457"/>
      <c r="F50" s="457"/>
      <c r="G50" s="761"/>
      <c r="H50" s="762"/>
      <c r="I50" s="762"/>
      <c r="J50" s="762"/>
      <c r="K50" s="763"/>
      <c r="L50" s="770"/>
      <c r="M50" s="771"/>
      <c r="N50" s="765"/>
      <c r="O50" s="765"/>
      <c r="P50" s="104"/>
      <c r="Q50" s="105"/>
      <c r="R50" s="106"/>
      <c r="S50" s="106"/>
      <c r="T50" s="106"/>
    </row>
    <row r="51" spans="1:36" s="70" customFormat="1" x14ac:dyDescent="0.2">
      <c r="A51" s="343"/>
      <c r="B51" s="459"/>
      <c r="C51" s="459" t="s">
        <v>281</v>
      </c>
      <c r="D51" s="459"/>
      <c r="E51" s="459"/>
      <c r="F51" s="459"/>
      <c r="G51" s="772"/>
      <c r="H51" s="773"/>
      <c r="I51" s="773"/>
      <c r="J51" s="773"/>
      <c r="K51" s="774"/>
      <c r="L51" s="775"/>
      <c r="M51" s="776"/>
      <c r="N51" s="777"/>
      <c r="O51" s="777"/>
      <c r="P51" s="115"/>
      <c r="Q51" s="116"/>
      <c r="R51" s="117"/>
      <c r="S51" s="117"/>
      <c r="T51" s="117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</row>
    <row r="52" spans="1:36" s="134" customFormat="1" ht="15.75" x14ac:dyDescent="0.25">
      <c r="A52" s="447" t="s">
        <v>305</v>
      </c>
      <c r="B52" s="448"/>
      <c r="C52" s="448"/>
      <c r="D52" s="448"/>
      <c r="E52" s="448"/>
      <c r="F52" s="448"/>
      <c r="G52" s="449">
        <f t="shared" ref="G52:H52" si="24">SUM(G53:G58,G60:G61)</f>
        <v>0</v>
      </c>
      <c r="H52" s="450">
        <f t="shared" si="24"/>
        <v>0</v>
      </c>
      <c r="I52" s="450">
        <f>SUM(I53:I58,I60:I61)</f>
        <v>0</v>
      </c>
      <c r="J52" s="450">
        <f t="shared" ref="J52:T52" si="25">SUM(J53:J58,J60:J61)</f>
        <v>0</v>
      </c>
      <c r="K52" s="451">
        <f t="shared" si="25"/>
        <v>0</v>
      </c>
      <c r="L52" s="452">
        <f t="shared" si="25"/>
        <v>0</v>
      </c>
      <c r="M52" s="453">
        <f t="shared" si="25"/>
        <v>0</v>
      </c>
      <c r="N52" s="453">
        <f t="shared" si="25"/>
        <v>0</v>
      </c>
      <c r="O52" s="454">
        <f t="shared" si="25"/>
        <v>0</v>
      </c>
      <c r="P52" s="449">
        <f t="shared" si="25"/>
        <v>0</v>
      </c>
      <c r="Q52" s="450">
        <f t="shared" si="25"/>
        <v>0</v>
      </c>
      <c r="R52" s="451">
        <f t="shared" si="25"/>
        <v>0</v>
      </c>
      <c r="S52" s="451">
        <f t="shared" si="25"/>
        <v>0</v>
      </c>
      <c r="T52" s="451">
        <f t="shared" si="25"/>
        <v>0</v>
      </c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x14ac:dyDescent="0.2">
      <c r="A53" s="141"/>
      <c r="B53" s="173" t="s">
        <v>129</v>
      </c>
      <c r="C53" s="173"/>
      <c r="D53" s="173"/>
      <c r="E53" s="173"/>
      <c r="F53" s="173"/>
      <c r="G53" s="668"/>
      <c r="H53" s="669"/>
      <c r="I53" s="669"/>
      <c r="J53" s="669"/>
      <c r="K53" s="670"/>
      <c r="L53" s="735"/>
      <c r="M53" s="672"/>
      <c r="N53" s="673"/>
      <c r="O53" s="673"/>
      <c r="P53" s="14"/>
      <c r="Q53" s="15"/>
      <c r="R53" s="16"/>
      <c r="S53" s="16"/>
      <c r="T53" s="16"/>
    </row>
    <row r="54" spans="1:36" ht="15.75" x14ac:dyDescent="0.25">
      <c r="A54" s="141"/>
      <c r="B54" s="460" t="s">
        <v>130</v>
      </c>
      <c r="C54" s="460"/>
      <c r="D54" s="460"/>
      <c r="E54" s="460"/>
      <c r="F54" s="457"/>
      <c r="G54" s="761"/>
      <c r="H54" s="762"/>
      <c r="I54" s="762"/>
      <c r="J54" s="762"/>
      <c r="K54" s="763"/>
      <c r="L54" s="770"/>
      <c r="M54" s="771"/>
      <c r="N54" s="765"/>
      <c r="O54" s="765"/>
      <c r="P54" s="104"/>
      <c r="Q54" s="105"/>
      <c r="R54" s="106"/>
      <c r="S54" s="106"/>
      <c r="T54" s="106"/>
    </row>
    <row r="55" spans="1:36" x14ac:dyDescent="0.2">
      <c r="A55" s="141"/>
      <c r="B55" s="457" t="s">
        <v>131</v>
      </c>
      <c r="C55" s="457"/>
      <c r="D55" s="457"/>
      <c r="E55" s="457"/>
      <c r="F55" s="457"/>
      <c r="G55" s="761"/>
      <c r="H55" s="762"/>
      <c r="I55" s="762"/>
      <c r="J55" s="762"/>
      <c r="K55" s="763"/>
      <c r="L55" s="770"/>
      <c r="M55" s="771"/>
      <c r="N55" s="765"/>
      <c r="O55" s="765"/>
      <c r="P55" s="104"/>
      <c r="Q55" s="105"/>
      <c r="R55" s="106"/>
      <c r="S55" s="106"/>
      <c r="T55" s="106"/>
    </row>
    <row r="56" spans="1:36" x14ac:dyDescent="0.2">
      <c r="A56" s="141"/>
      <c r="B56" s="457" t="s">
        <v>285</v>
      </c>
      <c r="C56" s="457"/>
      <c r="D56" s="457"/>
      <c r="E56" s="457"/>
      <c r="F56" s="457"/>
      <c r="G56" s="761"/>
      <c r="H56" s="762"/>
      <c r="I56" s="762"/>
      <c r="J56" s="762"/>
      <c r="K56" s="763"/>
      <c r="L56" s="770"/>
      <c r="M56" s="771"/>
      <c r="N56" s="765"/>
      <c r="O56" s="765"/>
      <c r="P56" s="104"/>
      <c r="Q56" s="105"/>
      <c r="R56" s="106"/>
      <c r="S56" s="106"/>
      <c r="T56" s="106"/>
    </row>
    <row r="57" spans="1:36" x14ac:dyDescent="0.2">
      <c r="A57" s="141"/>
      <c r="B57" s="457" t="s">
        <v>286</v>
      </c>
      <c r="C57" s="457"/>
      <c r="D57" s="457"/>
      <c r="E57" s="457"/>
      <c r="F57" s="457"/>
      <c r="G57" s="761"/>
      <c r="H57" s="762"/>
      <c r="I57" s="762"/>
      <c r="J57" s="762"/>
      <c r="K57" s="763"/>
      <c r="L57" s="770"/>
      <c r="M57" s="771"/>
      <c r="N57" s="765"/>
      <c r="O57" s="765"/>
      <c r="P57" s="112"/>
      <c r="Q57" s="113"/>
      <c r="R57" s="114"/>
      <c r="S57" s="114"/>
      <c r="T57" s="114"/>
    </row>
    <row r="58" spans="1:36" x14ac:dyDescent="0.2">
      <c r="A58" s="141"/>
      <c r="B58" s="457" t="s">
        <v>287</v>
      </c>
      <c r="C58" s="457"/>
      <c r="D58" s="457"/>
      <c r="E58" s="457"/>
      <c r="F58" s="457"/>
      <c r="G58" s="761"/>
      <c r="H58" s="762"/>
      <c r="I58" s="762"/>
      <c r="J58" s="762"/>
      <c r="K58" s="763"/>
      <c r="L58" s="770"/>
      <c r="M58" s="771"/>
      <c r="N58" s="765"/>
      <c r="O58" s="765"/>
      <c r="P58" s="104"/>
      <c r="Q58" s="105"/>
      <c r="R58" s="106"/>
      <c r="S58" s="106"/>
      <c r="T58" s="106"/>
    </row>
    <row r="59" spans="1:36" s="70" customFormat="1" x14ac:dyDescent="0.2">
      <c r="A59" s="343"/>
      <c r="B59" s="461"/>
      <c r="C59" s="461" t="s">
        <v>288</v>
      </c>
      <c r="D59" s="461"/>
      <c r="E59" s="461"/>
      <c r="F59" s="461"/>
      <c r="G59" s="778"/>
      <c r="H59" s="779"/>
      <c r="I59" s="779"/>
      <c r="J59" s="779"/>
      <c r="K59" s="780"/>
      <c r="L59" s="781"/>
      <c r="M59" s="782"/>
      <c r="N59" s="783"/>
      <c r="O59" s="783"/>
      <c r="P59" s="118"/>
      <c r="Q59" s="119"/>
      <c r="R59" s="120"/>
      <c r="S59" s="120"/>
      <c r="T59" s="120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</row>
    <row r="60" spans="1:36" x14ac:dyDescent="0.2">
      <c r="A60" s="141"/>
      <c r="B60" s="457" t="s">
        <v>289</v>
      </c>
      <c r="C60" s="457"/>
      <c r="D60" s="457"/>
      <c r="E60" s="457"/>
      <c r="F60" s="457"/>
      <c r="G60" s="761"/>
      <c r="H60" s="762"/>
      <c r="I60" s="762"/>
      <c r="J60" s="762"/>
      <c r="K60" s="763"/>
      <c r="L60" s="770"/>
      <c r="M60" s="771"/>
      <c r="N60" s="765"/>
      <c r="O60" s="765"/>
      <c r="P60" s="104"/>
      <c r="Q60" s="105"/>
      <c r="R60" s="106"/>
      <c r="S60" s="106"/>
      <c r="T60" s="106"/>
    </row>
    <row r="61" spans="1:36" x14ac:dyDescent="0.2">
      <c r="A61" s="141"/>
      <c r="B61" s="457" t="s">
        <v>290</v>
      </c>
      <c r="C61" s="457"/>
      <c r="D61" s="457"/>
      <c r="E61" s="457"/>
      <c r="F61" s="457"/>
      <c r="G61" s="761"/>
      <c r="H61" s="762"/>
      <c r="I61" s="762"/>
      <c r="J61" s="762"/>
      <c r="K61" s="763"/>
      <c r="L61" s="770"/>
      <c r="M61" s="771"/>
      <c r="N61" s="765"/>
      <c r="O61" s="765"/>
      <c r="P61" s="104"/>
      <c r="Q61" s="105"/>
      <c r="R61" s="106"/>
      <c r="S61" s="106"/>
      <c r="T61" s="106"/>
    </row>
    <row r="62" spans="1:36" s="134" customFormat="1" ht="15.75" x14ac:dyDescent="0.25">
      <c r="A62" s="447" t="s">
        <v>306</v>
      </c>
      <c r="B62" s="448"/>
      <c r="C62" s="448"/>
      <c r="D62" s="448"/>
      <c r="E62" s="448"/>
      <c r="F62" s="448"/>
      <c r="G62" s="449">
        <f t="shared" ref="G62:H62" si="26">G64-G63</f>
        <v>0</v>
      </c>
      <c r="H62" s="450">
        <f t="shared" si="26"/>
        <v>0</v>
      </c>
      <c r="I62" s="450">
        <f>I64-I63</f>
        <v>0</v>
      </c>
      <c r="J62" s="450">
        <f t="shared" ref="J62:T62" si="27">J64-J63</f>
        <v>0</v>
      </c>
      <c r="K62" s="451">
        <f t="shared" si="27"/>
        <v>0</v>
      </c>
      <c r="L62" s="452">
        <f t="shared" si="27"/>
        <v>0</v>
      </c>
      <c r="M62" s="453">
        <f t="shared" si="27"/>
        <v>0</v>
      </c>
      <c r="N62" s="453">
        <f t="shared" si="27"/>
        <v>0</v>
      </c>
      <c r="O62" s="454">
        <f t="shared" si="27"/>
        <v>0</v>
      </c>
      <c r="P62" s="449">
        <f t="shared" si="27"/>
        <v>0</v>
      </c>
      <c r="Q62" s="450">
        <f t="shared" si="27"/>
        <v>0</v>
      </c>
      <c r="R62" s="451">
        <f t="shared" si="27"/>
        <v>0</v>
      </c>
      <c r="S62" s="451">
        <f t="shared" si="27"/>
        <v>0</v>
      </c>
      <c r="T62" s="451">
        <f t="shared" si="27"/>
        <v>0</v>
      </c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x14ac:dyDescent="0.2">
      <c r="A63" s="141"/>
      <c r="B63" s="457" t="s">
        <v>291</v>
      </c>
      <c r="C63" s="457"/>
      <c r="D63" s="457"/>
      <c r="E63" s="457"/>
      <c r="F63" s="457"/>
      <c r="G63" s="761"/>
      <c r="H63" s="762"/>
      <c r="I63" s="762"/>
      <c r="J63" s="762"/>
      <c r="K63" s="763"/>
      <c r="L63" s="770"/>
      <c r="M63" s="771"/>
      <c r="N63" s="765"/>
      <c r="O63" s="765"/>
      <c r="P63" s="104"/>
      <c r="Q63" s="105"/>
      <c r="R63" s="106"/>
      <c r="S63" s="106"/>
      <c r="T63" s="106"/>
    </row>
    <row r="64" spans="1:36" x14ac:dyDescent="0.2">
      <c r="A64" s="141"/>
      <c r="B64" s="457" t="s">
        <v>292</v>
      </c>
      <c r="C64" s="457"/>
      <c r="D64" s="457"/>
      <c r="E64" s="457"/>
      <c r="F64" s="457"/>
      <c r="G64" s="761"/>
      <c r="H64" s="762"/>
      <c r="I64" s="762"/>
      <c r="J64" s="762"/>
      <c r="K64" s="763"/>
      <c r="L64" s="770"/>
      <c r="M64" s="771"/>
      <c r="N64" s="765"/>
      <c r="O64" s="765"/>
      <c r="P64" s="104"/>
      <c r="Q64" s="105"/>
      <c r="R64" s="106"/>
      <c r="S64" s="106"/>
      <c r="T64" s="106"/>
    </row>
    <row r="65" spans="1:36" s="134" customFormat="1" ht="16.5" thickBot="1" x14ac:dyDescent="0.3">
      <c r="A65" s="447" t="s">
        <v>307</v>
      </c>
      <c r="B65" s="448"/>
      <c r="C65" s="448"/>
      <c r="D65" s="448"/>
      <c r="E65" s="448"/>
      <c r="F65" s="448"/>
      <c r="G65" s="449">
        <f t="shared" ref="G65" si="28">SUM(G52)-SUM(G62)</f>
        <v>0</v>
      </c>
      <c r="H65" s="450">
        <f t="shared" ref="H65" si="29">SUM(H52)-SUM(H62)</f>
        <v>0</v>
      </c>
      <c r="I65" s="450">
        <f>SUM(I52)-SUM(I62)</f>
        <v>0</v>
      </c>
      <c r="J65" s="450">
        <f t="shared" ref="J65:R65" si="30">SUM(J52)-SUM(J62)</f>
        <v>0</v>
      </c>
      <c r="K65" s="451">
        <f t="shared" si="30"/>
        <v>0</v>
      </c>
      <c r="L65" s="452">
        <f t="shared" si="30"/>
        <v>0</v>
      </c>
      <c r="M65" s="453">
        <f>SUM(M52)-SUM(M62)</f>
        <v>0</v>
      </c>
      <c r="N65" s="453">
        <f>SUM(N52)-SUM(N62)</f>
        <v>0</v>
      </c>
      <c r="O65" s="454">
        <f t="shared" si="30"/>
        <v>0</v>
      </c>
      <c r="P65" s="449">
        <f t="shared" si="30"/>
        <v>0</v>
      </c>
      <c r="Q65" s="450">
        <f t="shared" si="30"/>
        <v>0</v>
      </c>
      <c r="R65" s="451">
        <f t="shared" si="30"/>
        <v>0</v>
      </c>
      <c r="S65" s="451">
        <f t="shared" ref="S65:T65" si="31">SUM(S52)-SUM(S62)</f>
        <v>0</v>
      </c>
      <c r="T65" s="451">
        <f t="shared" si="31"/>
        <v>0</v>
      </c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s="134" customFormat="1" ht="17.25" thickTop="1" thickBot="1" x14ac:dyDescent="0.3">
      <c r="A66" s="151" t="s">
        <v>308</v>
      </c>
      <c r="B66" s="152"/>
      <c r="C66" s="152"/>
      <c r="D66" s="152"/>
      <c r="E66" s="152"/>
      <c r="F66" s="152"/>
      <c r="G66" s="360">
        <f t="shared" ref="G66" si="32">SUM(G46)-SUM(G65)</f>
        <v>0</v>
      </c>
      <c r="H66" s="361">
        <f t="shared" ref="H66" si="33">SUM(H46)-SUM(H65)</f>
        <v>0</v>
      </c>
      <c r="I66" s="361">
        <f>SUM(I46)-SUM(I65)</f>
        <v>0</v>
      </c>
      <c r="J66" s="361">
        <f t="shared" ref="J66:R66" si="34">SUM(J46)-SUM(J65)</f>
        <v>0</v>
      </c>
      <c r="K66" s="362">
        <f t="shared" si="34"/>
        <v>0</v>
      </c>
      <c r="L66" s="455">
        <f t="shared" si="34"/>
        <v>0</v>
      </c>
      <c r="M66" s="364">
        <f>SUM(M46)-SUM(M65)</f>
        <v>0</v>
      </c>
      <c r="N66" s="364">
        <f>SUM(N46)-SUM(N65)</f>
        <v>0</v>
      </c>
      <c r="O66" s="365">
        <f t="shared" si="34"/>
        <v>0</v>
      </c>
      <c r="P66" s="360">
        <f t="shared" si="34"/>
        <v>0</v>
      </c>
      <c r="Q66" s="361">
        <f t="shared" si="34"/>
        <v>0</v>
      </c>
      <c r="R66" s="362">
        <f t="shared" si="34"/>
        <v>0</v>
      </c>
      <c r="S66" s="362">
        <f t="shared" ref="S66:T66" si="35">SUM(S46)-SUM(S65)</f>
        <v>0</v>
      </c>
      <c r="T66" s="362">
        <f t="shared" si="35"/>
        <v>0</v>
      </c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6.5" thickTop="1" thickBot="1" x14ac:dyDescent="0.25">
      <c r="A67" s="462" t="s">
        <v>293</v>
      </c>
      <c r="B67" s="462"/>
      <c r="C67" s="462"/>
      <c r="D67" s="462"/>
      <c r="E67" s="462"/>
      <c r="F67" s="462"/>
      <c r="G67" s="717"/>
      <c r="H67" s="718"/>
      <c r="I67" s="718"/>
      <c r="J67" s="718"/>
      <c r="K67" s="719"/>
      <c r="L67" s="784"/>
      <c r="M67" s="721"/>
      <c r="N67" s="722"/>
      <c r="O67" s="722"/>
      <c r="P67" s="47"/>
      <c r="Q67" s="48"/>
      <c r="R67" s="49"/>
      <c r="S67" s="49"/>
      <c r="T67" s="49"/>
    </row>
    <row r="68" spans="1:36" s="134" customFormat="1" ht="17.25" thickTop="1" thickBot="1" x14ac:dyDescent="0.3">
      <c r="A68" s="151" t="s">
        <v>309</v>
      </c>
      <c r="B68" s="152"/>
      <c r="C68" s="152"/>
      <c r="D68" s="152"/>
      <c r="E68" s="152"/>
      <c r="F68" s="152"/>
      <c r="G68" s="360">
        <f t="shared" ref="G68" si="36">SUM(G66)-SUM(G67)</f>
        <v>0</v>
      </c>
      <c r="H68" s="361">
        <f t="shared" ref="H68" si="37">SUM(H66)-SUM(H67)</f>
        <v>0</v>
      </c>
      <c r="I68" s="361">
        <f>SUM(I66)-SUM(I67)</f>
        <v>0</v>
      </c>
      <c r="J68" s="361">
        <f t="shared" ref="J68:R68" si="38">SUM(J66)-SUM(J67)</f>
        <v>0</v>
      </c>
      <c r="K68" s="362">
        <f t="shared" si="38"/>
        <v>0</v>
      </c>
      <c r="L68" s="455">
        <f t="shared" si="38"/>
        <v>0</v>
      </c>
      <c r="M68" s="364">
        <f t="shared" si="38"/>
        <v>0</v>
      </c>
      <c r="N68" s="364">
        <f t="shared" si="38"/>
        <v>0</v>
      </c>
      <c r="O68" s="365">
        <f t="shared" si="38"/>
        <v>0</v>
      </c>
      <c r="P68" s="360">
        <f t="shared" si="38"/>
        <v>0</v>
      </c>
      <c r="Q68" s="361">
        <f t="shared" si="38"/>
        <v>0</v>
      </c>
      <c r="R68" s="362">
        <f t="shared" si="38"/>
        <v>0</v>
      </c>
      <c r="S68" s="362">
        <f t="shared" ref="S68:T68" si="39">SUM(S66)-SUM(S67)</f>
        <v>0</v>
      </c>
      <c r="T68" s="362">
        <f t="shared" si="39"/>
        <v>0</v>
      </c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6.5" thickTop="1" thickBot="1" x14ac:dyDescent="0.25">
      <c r="A69" s="462" t="s">
        <v>294</v>
      </c>
      <c r="B69" s="462"/>
      <c r="C69" s="462"/>
      <c r="D69" s="462"/>
      <c r="E69" s="462"/>
      <c r="F69" s="462"/>
      <c r="G69" s="717"/>
      <c r="H69" s="718"/>
      <c r="I69" s="718"/>
      <c r="J69" s="718"/>
      <c r="K69" s="719"/>
      <c r="L69" s="784"/>
      <c r="M69" s="721"/>
      <c r="N69" s="722"/>
      <c r="O69" s="722"/>
      <c r="P69" s="47"/>
      <c r="Q69" s="48"/>
      <c r="R69" s="49"/>
      <c r="S69" s="49"/>
      <c r="T69" s="49"/>
    </row>
    <row r="70" spans="1:36" s="134" customFormat="1" ht="17.25" thickTop="1" thickBot="1" x14ac:dyDescent="0.3">
      <c r="A70" s="151" t="s">
        <v>310</v>
      </c>
      <c r="B70" s="152"/>
      <c r="C70" s="152"/>
      <c r="D70" s="152"/>
      <c r="E70" s="152"/>
      <c r="F70" s="152"/>
      <c r="G70" s="360">
        <f t="shared" ref="G70:H70" si="40">SUM(G68)-SUM(G69)</f>
        <v>0</v>
      </c>
      <c r="H70" s="361">
        <f t="shared" si="40"/>
        <v>0</v>
      </c>
      <c r="I70" s="361">
        <f>SUM(I68)-SUM(I69)</f>
        <v>0</v>
      </c>
      <c r="J70" s="361">
        <f t="shared" ref="J70:R70" si="41">SUM(J68)-SUM(J69)</f>
        <v>0</v>
      </c>
      <c r="K70" s="362">
        <f t="shared" si="41"/>
        <v>0</v>
      </c>
      <c r="L70" s="455">
        <f t="shared" si="41"/>
        <v>0</v>
      </c>
      <c r="M70" s="364">
        <f t="shared" si="41"/>
        <v>0</v>
      </c>
      <c r="N70" s="364">
        <f t="shared" si="41"/>
        <v>0</v>
      </c>
      <c r="O70" s="365">
        <f t="shared" si="41"/>
        <v>0</v>
      </c>
      <c r="P70" s="360">
        <f t="shared" si="41"/>
        <v>0</v>
      </c>
      <c r="Q70" s="361">
        <f t="shared" si="41"/>
        <v>0</v>
      </c>
      <c r="R70" s="362">
        <f t="shared" si="41"/>
        <v>0</v>
      </c>
      <c r="S70" s="362">
        <f t="shared" ref="S70:T70" si="42">SUM(S68)-SUM(S69)</f>
        <v>0</v>
      </c>
      <c r="T70" s="362">
        <f t="shared" si="42"/>
        <v>0</v>
      </c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15.75" thickTop="1" x14ac:dyDescent="0.2">
      <c r="A71" s="457" t="s">
        <v>295</v>
      </c>
      <c r="B71" s="457"/>
      <c r="C71" s="457"/>
      <c r="D71" s="457"/>
      <c r="E71" s="457"/>
      <c r="F71" s="457"/>
      <c r="G71" s="785"/>
      <c r="H71" s="786"/>
      <c r="I71" s="786"/>
      <c r="J71" s="786"/>
      <c r="K71" s="787"/>
      <c r="L71" s="788"/>
      <c r="M71" s="789"/>
      <c r="N71" s="790"/>
      <c r="O71" s="790"/>
      <c r="P71" s="121"/>
      <c r="Q71" s="122"/>
      <c r="R71" s="123"/>
      <c r="S71" s="123"/>
      <c r="T71" s="123"/>
    </row>
    <row r="72" spans="1:36" s="3" customFormat="1" ht="39" customHeight="1" thickBot="1" x14ac:dyDescent="0.3">
      <c r="A72" s="591" t="s">
        <v>224</v>
      </c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</row>
    <row r="73" spans="1:36" ht="15.75" hidden="1" thickBot="1" x14ac:dyDescent="0.25"/>
    <row r="74" spans="1:36" ht="12.75" customHeight="1" x14ac:dyDescent="0.2">
      <c r="A74" s="141"/>
      <c r="B74" s="141"/>
      <c r="C74" s="141"/>
      <c r="D74" s="141"/>
      <c r="E74" s="141"/>
      <c r="F74" s="141"/>
      <c r="G74" s="803" t="s">
        <v>9</v>
      </c>
      <c r="H74" s="804"/>
      <c r="I74" s="804"/>
      <c r="J74" s="804"/>
      <c r="K74" s="805"/>
      <c r="L74" s="819" t="s">
        <v>10</v>
      </c>
      <c r="M74" s="804"/>
      <c r="N74" s="820"/>
      <c r="O74" s="805"/>
      <c r="P74" s="810" t="s">
        <v>11</v>
      </c>
      <c r="Q74" s="811"/>
      <c r="R74" s="811"/>
      <c r="S74" s="811"/>
      <c r="T74" s="811"/>
    </row>
    <row r="75" spans="1:36" x14ac:dyDescent="0.2">
      <c r="A75" s="141"/>
      <c r="B75" s="141"/>
      <c r="C75" s="141"/>
      <c r="D75" s="141"/>
      <c r="E75" s="141"/>
      <c r="F75" s="141"/>
      <c r="G75" s="540" t="str">
        <f t="shared" ref="G75:R75" si="43">IF(G$3="","",G$3)</f>
        <v/>
      </c>
      <c r="H75" s="269" t="str">
        <f t="shared" si="43"/>
        <v/>
      </c>
      <c r="I75" s="269" t="str">
        <f>IF(I$3="","",I$3)</f>
        <v/>
      </c>
      <c r="J75" s="269" t="str">
        <f t="shared" si="43"/>
        <v/>
      </c>
      <c r="K75" s="537" t="str">
        <f t="shared" si="43"/>
        <v/>
      </c>
      <c r="L75" s="530" t="str">
        <f t="shared" si="43"/>
        <v/>
      </c>
      <c r="M75" s="269" t="str">
        <f t="shared" si="43"/>
        <v/>
      </c>
      <c r="N75" s="269" t="str">
        <f t="shared" si="43"/>
        <v/>
      </c>
      <c r="O75" s="537" t="str">
        <f t="shared" si="43"/>
        <v/>
      </c>
      <c r="P75" s="540" t="str">
        <f t="shared" si="43"/>
        <v/>
      </c>
      <c r="Q75" s="269" t="str">
        <f t="shared" si="43"/>
        <v/>
      </c>
      <c r="R75" s="537" t="str">
        <f t="shared" si="43"/>
        <v/>
      </c>
      <c r="S75" s="537" t="str">
        <f t="shared" ref="S75:T75" si="44">IF(R75="","",R75+1)</f>
        <v/>
      </c>
      <c r="T75" s="537" t="str">
        <f t="shared" si="44"/>
        <v/>
      </c>
    </row>
    <row r="76" spans="1:36" ht="135.75" customHeight="1" thickBot="1" x14ac:dyDescent="0.25">
      <c r="A76" s="141"/>
      <c r="B76" s="141"/>
      <c r="C76" s="141"/>
      <c r="D76" s="141"/>
      <c r="E76" s="141"/>
      <c r="F76" s="536" t="s">
        <v>225</v>
      </c>
      <c r="G76" s="541" t="s">
        <v>298</v>
      </c>
      <c r="H76" s="532" t="s">
        <v>299</v>
      </c>
      <c r="I76" s="532" t="s">
        <v>300</v>
      </c>
      <c r="J76" s="532" t="s">
        <v>301</v>
      </c>
      <c r="K76" s="533" t="s">
        <v>13</v>
      </c>
      <c r="L76" s="526" t="s">
        <v>14</v>
      </c>
      <c r="M76" s="532" t="s">
        <v>15</v>
      </c>
      <c r="N76" s="547" t="s">
        <v>248</v>
      </c>
      <c r="O76" s="548" t="s">
        <v>17</v>
      </c>
      <c r="P76" s="546" t="s">
        <v>18</v>
      </c>
      <c r="Q76" s="547" t="s">
        <v>19</v>
      </c>
      <c r="R76" s="549" t="s">
        <v>20</v>
      </c>
      <c r="S76" s="549" t="s">
        <v>21</v>
      </c>
      <c r="T76" s="549" t="s">
        <v>22</v>
      </c>
    </row>
    <row r="77" spans="1:36" ht="42.75" customHeight="1" thickTop="1" x14ac:dyDescent="0.2">
      <c r="A77" s="141"/>
      <c r="B77" s="141"/>
      <c r="C77" s="269" t="s">
        <v>226</v>
      </c>
      <c r="D77" s="817" t="s">
        <v>227</v>
      </c>
      <c r="E77" s="818"/>
      <c r="F77" s="272">
        <v>1.5</v>
      </c>
      <c r="G77" s="463">
        <f t="shared" ref="G77:T77" si="45">IF((G31+G33)=0,0,(G66+G53)/(G31+G33))</f>
        <v>0</v>
      </c>
      <c r="H77" s="464">
        <f t="shared" si="45"/>
        <v>0</v>
      </c>
      <c r="I77" s="464">
        <f t="shared" si="45"/>
        <v>0</v>
      </c>
      <c r="J77" s="464">
        <f t="shared" si="45"/>
        <v>0</v>
      </c>
      <c r="K77" s="465">
        <f t="shared" si="45"/>
        <v>0</v>
      </c>
      <c r="L77" s="466">
        <f t="shared" si="45"/>
        <v>0</v>
      </c>
      <c r="M77" s="464">
        <f t="shared" si="45"/>
        <v>0</v>
      </c>
      <c r="N77" s="464">
        <f t="shared" si="45"/>
        <v>0</v>
      </c>
      <c r="O77" s="465">
        <f t="shared" si="45"/>
        <v>0</v>
      </c>
      <c r="P77" s="463">
        <f t="shared" si="45"/>
        <v>0</v>
      </c>
      <c r="Q77" s="464">
        <f t="shared" si="45"/>
        <v>0</v>
      </c>
      <c r="R77" s="465">
        <f t="shared" si="45"/>
        <v>0</v>
      </c>
      <c r="S77" s="465">
        <f t="shared" si="45"/>
        <v>0</v>
      </c>
      <c r="T77" s="465">
        <f t="shared" si="45"/>
        <v>0</v>
      </c>
    </row>
    <row r="78" spans="1:36" ht="46.5" customHeight="1" x14ac:dyDescent="0.2">
      <c r="A78" s="141"/>
      <c r="B78" s="141"/>
      <c r="C78" s="269" t="s">
        <v>228</v>
      </c>
      <c r="D78" s="817" t="s">
        <v>229</v>
      </c>
      <c r="E78" s="818"/>
      <c r="F78" s="272">
        <v>0.08</v>
      </c>
      <c r="G78" s="463">
        <f t="shared" ref="G78:T78" si="46">IF((G31+G33)=0,0,G24/(G31+G33))</f>
        <v>0</v>
      </c>
      <c r="H78" s="464">
        <f t="shared" si="46"/>
        <v>0</v>
      </c>
      <c r="I78" s="464">
        <f t="shared" si="46"/>
        <v>0</v>
      </c>
      <c r="J78" s="464">
        <f t="shared" si="46"/>
        <v>0</v>
      </c>
      <c r="K78" s="465">
        <f t="shared" si="46"/>
        <v>0</v>
      </c>
      <c r="L78" s="466">
        <f t="shared" si="46"/>
        <v>0</v>
      </c>
      <c r="M78" s="464">
        <f t="shared" si="46"/>
        <v>0</v>
      </c>
      <c r="N78" s="464">
        <f t="shared" si="46"/>
        <v>0</v>
      </c>
      <c r="O78" s="465">
        <f t="shared" si="46"/>
        <v>0</v>
      </c>
      <c r="P78" s="463">
        <f t="shared" si="46"/>
        <v>0</v>
      </c>
      <c r="Q78" s="464">
        <f t="shared" si="46"/>
        <v>0</v>
      </c>
      <c r="R78" s="465">
        <f t="shared" si="46"/>
        <v>0</v>
      </c>
      <c r="S78" s="465">
        <f t="shared" si="46"/>
        <v>0</v>
      </c>
      <c r="T78" s="465">
        <f t="shared" si="46"/>
        <v>0</v>
      </c>
    </row>
    <row r="79" spans="1:36" ht="30" customHeight="1" x14ac:dyDescent="0.2">
      <c r="A79" s="141"/>
      <c r="B79" s="141"/>
      <c r="C79" s="269" t="s">
        <v>230</v>
      </c>
      <c r="D79" s="817" t="s">
        <v>231</v>
      </c>
      <c r="E79" s="818"/>
      <c r="F79" s="272">
        <v>10</v>
      </c>
      <c r="G79" s="463">
        <f t="shared" ref="G79:T79" si="47">IF(G24=0,0,G66/G24)</f>
        <v>0</v>
      </c>
      <c r="H79" s="464">
        <f t="shared" si="47"/>
        <v>0</v>
      </c>
      <c r="I79" s="464">
        <f t="shared" si="47"/>
        <v>0</v>
      </c>
      <c r="J79" s="464">
        <f t="shared" si="47"/>
        <v>0</v>
      </c>
      <c r="K79" s="465">
        <f t="shared" si="47"/>
        <v>0</v>
      </c>
      <c r="L79" s="466">
        <f t="shared" si="47"/>
        <v>0</v>
      </c>
      <c r="M79" s="464">
        <f t="shared" si="47"/>
        <v>0</v>
      </c>
      <c r="N79" s="464">
        <f t="shared" si="47"/>
        <v>0</v>
      </c>
      <c r="O79" s="465">
        <f t="shared" si="47"/>
        <v>0</v>
      </c>
      <c r="P79" s="463">
        <f t="shared" si="47"/>
        <v>0</v>
      </c>
      <c r="Q79" s="464">
        <f t="shared" si="47"/>
        <v>0</v>
      </c>
      <c r="R79" s="465">
        <f t="shared" si="47"/>
        <v>0</v>
      </c>
      <c r="S79" s="465">
        <f t="shared" si="47"/>
        <v>0</v>
      </c>
      <c r="T79" s="465">
        <f t="shared" si="47"/>
        <v>0</v>
      </c>
    </row>
    <row r="80" spans="1:36" ht="30.75" customHeight="1" x14ac:dyDescent="0.2">
      <c r="A80" s="141"/>
      <c r="B80" s="141"/>
      <c r="C80" s="269" t="s">
        <v>232</v>
      </c>
      <c r="D80" s="817" t="s">
        <v>233</v>
      </c>
      <c r="E80" s="818"/>
      <c r="F80" s="272">
        <v>5</v>
      </c>
      <c r="G80" s="463">
        <f t="shared" ref="G80:T80" si="48">IF(G46=0,0,G66/G46)</f>
        <v>0</v>
      </c>
      <c r="H80" s="464">
        <f t="shared" si="48"/>
        <v>0</v>
      </c>
      <c r="I80" s="464">
        <f t="shared" si="48"/>
        <v>0</v>
      </c>
      <c r="J80" s="464">
        <f t="shared" si="48"/>
        <v>0</v>
      </c>
      <c r="K80" s="465">
        <f t="shared" si="48"/>
        <v>0</v>
      </c>
      <c r="L80" s="466">
        <f t="shared" si="48"/>
        <v>0</v>
      </c>
      <c r="M80" s="464">
        <f t="shared" si="48"/>
        <v>0</v>
      </c>
      <c r="N80" s="464">
        <f t="shared" si="48"/>
        <v>0</v>
      </c>
      <c r="O80" s="465">
        <f t="shared" si="48"/>
        <v>0</v>
      </c>
      <c r="P80" s="463">
        <f t="shared" si="48"/>
        <v>0</v>
      </c>
      <c r="Q80" s="464">
        <f t="shared" si="48"/>
        <v>0</v>
      </c>
      <c r="R80" s="465">
        <f t="shared" si="48"/>
        <v>0</v>
      </c>
      <c r="S80" s="465">
        <f t="shared" si="48"/>
        <v>0</v>
      </c>
      <c r="T80" s="465">
        <f t="shared" si="48"/>
        <v>0</v>
      </c>
    </row>
    <row r="81" spans="1:36" ht="30.75" customHeight="1" x14ac:dyDescent="0.2">
      <c r="A81" s="141"/>
      <c r="B81" s="141"/>
      <c r="C81" s="269"/>
      <c r="D81" s="270"/>
      <c r="E81" s="271"/>
      <c r="F81" s="272"/>
      <c r="G81" s="463"/>
      <c r="H81" s="464"/>
      <c r="I81" s="464"/>
      <c r="J81" s="464"/>
      <c r="K81" s="465"/>
      <c r="L81" s="466"/>
      <c r="M81" s="464"/>
      <c r="N81" s="464"/>
      <c r="O81" s="465"/>
      <c r="P81" s="463"/>
      <c r="Q81" s="464"/>
      <c r="R81" s="465"/>
      <c r="S81" s="465"/>
      <c r="T81" s="465"/>
    </row>
    <row r="82" spans="1:36" ht="19.5" customHeight="1" x14ac:dyDescent="0.2">
      <c r="A82" s="141"/>
      <c r="B82" s="141"/>
      <c r="C82" s="269" t="s">
        <v>234</v>
      </c>
      <c r="D82" s="817" t="s">
        <v>235</v>
      </c>
      <c r="E82" s="818"/>
      <c r="F82" s="272">
        <v>0.3</v>
      </c>
      <c r="G82" s="463">
        <f t="shared" ref="G82:T82" si="49">IF(G46=0,0,G13/G46)</f>
        <v>0</v>
      </c>
      <c r="H82" s="464">
        <f t="shared" si="49"/>
        <v>0</v>
      </c>
      <c r="I82" s="464">
        <f t="shared" si="49"/>
        <v>0</v>
      </c>
      <c r="J82" s="464">
        <f t="shared" si="49"/>
        <v>0</v>
      </c>
      <c r="K82" s="465">
        <f t="shared" si="49"/>
        <v>0</v>
      </c>
      <c r="L82" s="466">
        <f t="shared" si="49"/>
        <v>0</v>
      </c>
      <c r="M82" s="464">
        <f t="shared" si="49"/>
        <v>0</v>
      </c>
      <c r="N82" s="464">
        <f t="shared" si="49"/>
        <v>0</v>
      </c>
      <c r="O82" s="465">
        <f t="shared" si="49"/>
        <v>0</v>
      </c>
      <c r="P82" s="463">
        <f t="shared" si="49"/>
        <v>0</v>
      </c>
      <c r="Q82" s="464">
        <f t="shared" si="49"/>
        <v>0</v>
      </c>
      <c r="R82" s="465">
        <f t="shared" si="49"/>
        <v>0</v>
      </c>
      <c r="S82" s="465">
        <f t="shared" si="49"/>
        <v>0</v>
      </c>
      <c r="T82" s="465">
        <f t="shared" si="49"/>
        <v>0</v>
      </c>
    </row>
    <row r="83" spans="1:36" ht="33" customHeight="1" x14ac:dyDescent="0.2">
      <c r="A83" s="141"/>
      <c r="B83" s="141"/>
      <c r="C83" s="269" t="s">
        <v>236</v>
      </c>
      <c r="D83" s="817" t="s">
        <v>237</v>
      </c>
      <c r="E83" s="818"/>
      <c r="F83" s="272">
        <v>0.1</v>
      </c>
      <c r="G83" s="463">
        <f t="shared" ref="G83:T83" si="50">IF(G24=0,0,G46/G24)</f>
        <v>0</v>
      </c>
      <c r="H83" s="464">
        <f t="shared" si="50"/>
        <v>0</v>
      </c>
      <c r="I83" s="464">
        <f t="shared" si="50"/>
        <v>0</v>
      </c>
      <c r="J83" s="464">
        <f t="shared" si="50"/>
        <v>0</v>
      </c>
      <c r="K83" s="465">
        <f t="shared" si="50"/>
        <v>0</v>
      </c>
      <c r="L83" s="466">
        <f t="shared" si="50"/>
        <v>0</v>
      </c>
      <c r="M83" s="464">
        <f t="shared" si="50"/>
        <v>0</v>
      </c>
      <c r="N83" s="464">
        <f t="shared" si="50"/>
        <v>0</v>
      </c>
      <c r="O83" s="465">
        <f t="shared" si="50"/>
        <v>0</v>
      </c>
      <c r="P83" s="463">
        <f t="shared" si="50"/>
        <v>0</v>
      </c>
      <c r="Q83" s="464">
        <f t="shared" si="50"/>
        <v>0</v>
      </c>
      <c r="R83" s="465">
        <f t="shared" si="50"/>
        <v>0</v>
      </c>
      <c r="S83" s="465">
        <f t="shared" si="50"/>
        <v>0</v>
      </c>
      <c r="T83" s="465">
        <f t="shared" si="50"/>
        <v>0</v>
      </c>
    </row>
    <row r="84" spans="1:36" ht="15.75" customHeight="1" x14ac:dyDescent="0.25">
      <c r="A84" s="141"/>
      <c r="B84" s="141"/>
      <c r="C84" s="277" t="s">
        <v>238</v>
      </c>
      <c r="D84" s="278" t="s">
        <v>239</v>
      </c>
      <c r="E84" s="467"/>
      <c r="F84" s="279" t="s">
        <v>240</v>
      </c>
      <c r="G84" s="468">
        <f t="shared" ref="G84:H84" si="51">SUMPRODUCT($F77:$F83,G77:G83)</f>
        <v>0</v>
      </c>
      <c r="H84" s="469">
        <f t="shared" si="51"/>
        <v>0</v>
      </c>
      <c r="I84" s="469">
        <f>SUMPRODUCT($F77:$F83,I77:I83)</f>
        <v>0</v>
      </c>
      <c r="J84" s="469">
        <f t="shared" ref="J84:T84" si="52">SUMPRODUCT($F77:$F83,J77:J83)</f>
        <v>0</v>
      </c>
      <c r="K84" s="470">
        <f t="shared" si="52"/>
        <v>0</v>
      </c>
      <c r="L84" s="471">
        <f t="shared" si="52"/>
        <v>0</v>
      </c>
      <c r="M84" s="469">
        <f t="shared" si="52"/>
        <v>0</v>
      </c>
      <c r="N84" s="469">
        <f t="shared" si="52"/>
        <v>0</v>
      </c>
      <c r="O84" s="470">
        <f t="shared" si="52"/>
        <v>0</v>
      </c>
      <c r="P84" s="468">
        <f t="shared" si="52"/>
        <v>0</v>
      </c>
      <c r="Q84" s="469">
        <f t="shared" si="52"/>
        <v>0</v>
      </c>
      <c r="R84" s="470">
        <f t="shared" si="52"/>
        <v>0</v>
      </c>
      <c r="S84" s="470">
        <f t="shared" si="52"/>
        <v>0</v>
      </c>
      <c r="T84" s="470">
        <f t="shared" si="52"/>
        <v>0</v>
      </c>
    </row>
    <row r="85" spans="1:36" ht="138.75" customHeight="1" x14ac:dyDescent="0.25">
      <c r="A85" s="141"/>
      <c r="B85" s="141"/>
      <c r="C85" s="277"/>
      <c r="D85" s="642" t="s">
        <v>241</v>
      </c>
      <c r="E85" s="590"/>
      <c r="F85" s="279" t="s">
        <v>240</v>
      </c>
      <c r="G85" s="522" t="str">
        <f t="shared" ref="G85:T85" si="53">IF(G84&lt;0,"zagrożone upadłością",IF(G84=0,"bardzo słaba",IF(G84&lt;1,"słaba",IF(G84&lt;2,"dobra","bardzo dobra"))))</f>
        <v>bardzo słaba</v>
      </c>
      <c r="H85" s="523" t="str">
        <f t="shared" si="53"/>
        <v>bardzo słaba</v>
      </c>
      <c r="I85" s="523" t="str">
        <f>IF(I84&lt;0,"zagrożone upadłością",IF(I84=0,"bardzo słaba",IF(I84&lt;1,"słaba",IF(I84&lt;2,"dobra","bardzo dobra"))))</f>
        <v>bardzo słaba</v>
      </c>
      <c r="J85" s="523" t="str">
        <f t="shared" si="53"/>
        <v>bardzo słaba</v>
      </c>
      <c r="K85" s="524" t="str">
        <f t="shared" si="53"/>
        <v>bardzo słaba</v>
      </c>
      <c r="L85" s="525" t="str">
        <f t="shared" si="53"/>
        <v>bardzo słaba</v>
      </c>
      <c r="M85" s="523" t="str">
        <f t="shared" si="53"/>
        <v>bardzo słaba</v>
      </c>
      <c r="N85" s="523" t="str">
        <f t="shared" si="53"/>
        <v>bardzo słaba</v>
      </c>
      <c r="O85" s="524" t="str">
        <f t="shared" si="53"/>
        <v>bardzo słaba</v>
      </c>
      <c r="P85" s="522" t="str">
        <f t="shared" si="53"/>
        <v>bardzo słaba</v>
      </c>
      <c r="Q85" s="523" t="str">
        <f t="shared" si="53"/>
        <v>bardzo słaba</v>
      </c>
      <c r="R85" s="524" t="str">
        <f t="shared" si="53"/>
        <v>bardzo słaba</v>
      </c>
      <c r="S85" s="524" t="str">
        <f t="shared" si="53"/>
        <v>bardzo słaba</v>
      </c>
      <c r="T85" s="524" t="str">
        <f t="shared" si="53"/>
        <v>bardzo słaba</v>
      </c>
    </row>
    <row r="86" spans="1:36" ht="16.5" customHeight="1" x14ac:dyDescent="0.2">
      <c r="A86" s="141"/>
      <c r="B86" s="286"/>
      <c r="C86" s="269" t="s">
        <v>226</v>
      </c>
      <c r="D86" s="270" t="s">
        <v>242</v>
      </c>
      <c r="E86" s="472"/>
      <c r="F86" s="272" t="s">
        <v>240</v>
      </c>
      <c r="G86" s="473">
        <f t="shared" ref="G86:T86" si="54">IF(G33=0,0,G12/G33)</f>
        <v>0</v>
      </c>
      <c r="H86" s="274">
        <f t="shared" si="54"/>
        <v>0</v>
      </c>
      <c r="I86" s="274">
        <f t="shared" si="54"/>
        <v>0</v>
      </c>
      <c r="J86" s="274">
        <f t="shared" si="54"/>
        <v>0</v>
      </c>
      <c r="K86" s="275">
        <f t="shared" si="54"/>
        <v>0</v>
      </c>
      <c r="L86" s="276">
        <f t="shared" si="54"/>
        <v>0</v>
      </c>
      <c r="M86" s="274">
        <f t="shared" si="54"/>
        <v>0</v>
      </c>
      <c r="N86" s="274">
        <f t="shared" si="54"/>
        <v>0</v>
      </c>
      <c r="O86" s="275">
        <f t="shared" si="54"/>
        <v>0</v>
      </c>
      <c r="P86" s="473">
        <f t="shared" si="54"/>
        <v>0</v>
      </c>
      <c r="Q86" s="274">
        <f t="shared" si="54"/>
        <v>0</v>
      </c>
      <c r="R86" s="275">
        <f t="shared" si="54"/>
        <v>0</v>
      </c>
      <c r="S86" s="275">
        <f t="shared" si="54"/>
        <v>0</v>
      </c>
      <c r="T86" s="275">
        <f t="shared" si="54"/>
        <v>0</v>
      </c>
    </row>
    <row r="87" spans="1:36" x14ac:dyDescent="0.2">
      <c r="A87" s="141"/>
      <c r="B87" s="286"/>
      <c r="C87" s="269" t="s">
        <v>228</v>
      </c>
      <c r="D87" s="272" t="s">
        <v>243</v>
      </c>
      <c r="E87" s="266"/>
      <c r="F87" s="272" t="s">
        <v>240</v>
      </c>
      <c r="G87" s="474">
        <f t="shared" ref="G87:T87" si="55">IF(G24=0,0,G68/G24)</f>
        <v>0</v>
      </c>
      <c r="H87" s="291">
        <f t="shared" si="55"/>
        <v>0</v>
      </c>
      <c r="I87" s="291">
        <f t="shared" si="55"/>
        <v>0</v>
      </c>
      <c r="J87" s="291">
        <f t="shared" si="55"/>
        <v>0</v>
      </c>
      <c r="K87" s="292">
        <f t="shared" si="55"/>
        <v>0</v>
      </c>
      <c r="L87" s="293">
        <f t="shared" si="55"/>
        <v>0</v>
      </c>
      <c r="M87" s="291">
        <f t="shared" si="55"/>
        <v>0</v>
      </c>
      <c r="N87" s="291">
        <f t="shared" si="55"/>
        <v>0</v>
      </c>
      <c r="O87" s="292">
        <f t="shared" si="55"/>
        <v>0</v>
      </c>
      <c r="P87" s="474">
        <f t="shared" si="55"/>
        <v>0</v>
      </c>
      <c r="Q87" s="291">
        <f t="shared" si="55"/>
        <v>0</v>
      </c>
      <c r="R87" s="292">
        <f t="shared" si="55"/>
        <v>0</v>
      </c>
      <c r="S87" s="292">
        <f t="shared" si="55"/>
        <v>0</v>
      </c>
      <c r="T87" s="292">
        <f t="shared" si="55"/>
        <v>0</v>
      </c>
    </row>
    <row r="88" spans="1:36" x14ac:dyDescent="0.2">
      <c r="A88" s="141"/>
      <c r="B88" s="286"/>
      <c r="C88" s="269" t="s">
        <v>230</v>
      </c>
      <c r="D88" s="272" t="s">
        <v>244</v>
      </c>
      <c r="E88" s="266"/>
      <c r="F88" s="272" t="s">
        <v>240</v>
      </c>
      <c r="G88" s="474">
        <f t="shared" ref="G88:T88" si="56">IF(G46=0,0,G68/G46)</f>
        <v>0</v>
      </c>
      <c r="H88" s="291">
        <f t="shared" si="56"/>
        <v>0</v>
      </c>
      <c r="I88" s="291">
        <f t="shared" si="56"/>
        <v>0</v>
      </c>
      <c r="J88" s="291">
        <f t="shared" si="56"/>
        <v>0</v>
      </c>
      <c r="K88" s="292">
        <f t="shared" si="56"/>
        <v>0</v>
      </c>
      <c r="L88" s="294">
        <f t="shared" si="56"/>
        <v>0</v>
      </c>
      <c r="M88" s="295">
        <f t="shared" si="56"/>
        <v>0</v>
      </c>
      <c r="N88" s="295">
        <f t="shared" si="56"/>
        <v>0</v>
      </c>
      <c r="O88" s="296">
        <f t="shared" si="56"/>
        <v>0</v>
      </c>
      <c r="P88" s="297">
        <f t="shared" si="56"/>
        <v>0</v>
      </c>
      <c r="Q88" s="295">
        <f t="shared" si="56"/>
        <v>0</v>
      </c>
      <c r="R88" s="296">
        <f t="shared" si="56"/>
        <v>0</v>
      </c>
      <c r="S88" s="296">
        <f t="shared" si="56"/>
        <v>0</v>
      </c>
      <c r="T88" s="296">
        <f t="shared" si="56"/>
        <v>0</v>
      </c>
    </row>
    <row r="89" spans="1:36" ht="15.75" thickBot="1" x14ac:dyDescent="0.25">
      <c r="A89" s="141"/>
      <c r="B89" s="286"/>
      <c r="C89" s="269" t="s">
        <v>232</v>
      </c>
      <c r="D89" s="272" t="s">
        <v>245</v>
      </c>
      <c r="E89" s="266"/>
      <c r="F89" s="272" t="s">
        <v>240</v>
      </c>
      <c r="G89" s="475">
        <f t="shared" ref="G89:T89" si="57">IF(G24=0,0,(G31+G33)/G24)</f>
        <v>0</v>
      </c>
      <c r="H89" s="476">
        <f t="shared" si="57"/>
        <v>0</v>
      </c>
      <c r="I89" s="476">
        <f t="shared" si="57"/>
        <v>0</v>
      </c>
      <c r="J89" s="476">
        <f t="shared" si="57"/>
        <v>0</v>
      </c>
      <c r="K89" s="477">
        <f t="shared" si="57"/>
        <v>0</v>
      </c>
      <c r="L89" s="478">
        <f t="shared" si="57"/>
        <v>0</v>
      </c>
      <c r="M89" s="476">
        <f t="shared" si="57"/>
        <v>0</v>
      </c>
      <c r="N89" s="476">
        <f t="shared" si="57"/>
        <v>0</v>
      </c>
      <c r="O89" s="477">
        <f t="shared" si="57"/>
        <v>0</v>
      </c>
      <c r="P89" s="475">
        <f t="shared" si="57"/>
        <v>0</v>
      </c>
      <c r="Q89" s="476">
        <f t="shared" si="57"/>
        <v>0</v>
      </c>
      <c r="R89" s="477">
        <f t="shared" si="57"/>
        <v>0</v>
      </c>
      <c r="S89" s="477">
        <f t="shared" si="57"/>
        <v>0</v>
      </c>
      <c r="T89" s="477">
        <f t="shared" si="57"/>
        <v>0</v>
      </c>
    </row>
    <row r="90" spans="1:36" s="3" customFormat="1" ht="39" hidden="1" customHeight="1" thickBot="1" x14ac:dyDescent="0.3">
      <c r="A90" s="591" t="s">
        <v>246</v>
      </c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</row>
    <row r="91" spans="1:36" ht="12.75" hidden="1" customHeight="1" x14ac:dyDescent="0.2">
      <c r="A91" s="141"/>
      <c r="B91" s="141"/>
      <c r="C91" s="141"/>
      <c r="D91" s="141"/>
      <c r="E91" s="141"/>
      <c r="F91" s="141"/>
      <c r="G91" s="803" t="s">
        <v>9</v>
      </c>
      <c r="H91" s="804"/>
      <c r="I91" s="804"/>
      <c r="J91" s="804"/>
      <c r="K91" s="805"/>
      <c r="L91" s="806" t="s">
        <v>10</v>
      </c>
      <c r="M91" s="807"/>
      <c r="N91" s="808"/>
      <c r="O91" s="809"/>
      <c r="P91" s="810" t="s">
        <v>11</v>
      </c>
      <c r="Q91" s="811"/>
      <c r="R91" s="811"/>
      <c r="S91" s="811"/>
      <c r="T91" s="811"/>
    </row>
    <row r="92" spans="1:36" ht="15.75" hidden="1" x14ac:dyDescent="0.25">
      <c r="A92" s="141"/>
      <c r="B92" s="150"/>
      <c r="C92" s="141"/>
      <c r="D92" s="141"/>
      <c r="E92" s="150"/>
      <c r="F92" s="551" t="s">
        <v>12</v>
      </c>
      <c r="G92" s="540" t="str">
        <f t="shared" ref="G92:R92" si="58">IF(G$3="","",G$3)</f>
        <v/>
      </c>
      <c r="H92" s="269" t="str">
        <f t="shared" si="58"/>
        <v/>
      </c>
      <c r="I92" s="269" t="str">
        <f>IF(I$3="","",I$3)</f>
        <v/>
      </c>
      <c r="J92" s="269" t="str">
        <f t="shared" si="58"/>
        <v/>
      </c>
      <c r="K92" s="537" t="str">
        <f t="shared" si="58"/>
        <v/>
      </c>
      <c r="L92" s="530" t="str">
        <f t="shared" si="58"/>
        <v/>
      </c>
      <c r="M92" s="269" t="str">
        <f t="shared" si="58"/>
        <v/>
      </c>
      <c r="N92" s="269" t="str">
        <f t="shared" si="58"/>
        <v/>
      </c>
      <c r="O92" s="537" t="str">
        <f t="shared" si="58"/>
        <v/>
      </c>
      <c r="P92" s="540" t="str">
        <f t="shared" si="58"/>
        <v/>
      </c>
      <c r="Q92" s="269" t="str">
        <f t="shared" si="58"/>
        <v/>
      </c>
      <c r="R92" s="537" t="str">
        <f t="shared" si="58"/>
        <v/>
      </c>
      <c r="S92" s="537" t="str">
        <f t="shared" ref="S92:T92" si="59">IF(R92="","",R92+1)</f>
        <v/>
      </c>
      <c r="T92" s="537" t="str">
        <f t="shared" si="59"/>
        <v/>
      </c>
    </row>
    <row r="93" spans="1:36" ht="135" hidden="1" customHeight="1" thickBot="1" x14ac:dyDescent="0.25">
      <c r="A93" s="446"/>
      <c r="B93" s="445"/>
      <c r="C93" s="445"/>
      <c r="D93" s="445" t="s">
        <v>247</v>
      </c>
      <c r="E93" s="445"/>
      <c r="F93" s="445"/>
      <c r="G93" s="541" t="s">
        <v>298</v>
      </c>
      <c r="H93" s="532" t="s">
        <v>299</v>
      </c>
      <c r="I93" s="532" t="s">
        <v>300</v>
      </c>
      <c r="J93" s="532" t="s">
        <v>301</v>
      </c>
      <c r="K93" s="533" t="s">
        <v>13</v>
      </c>
      <c r="L93" s="550" t="s">
        <v>14</v>
      </c>
      <c r="M93" s="547" t="s">
        <v>15</v>
      </c>
      <c r="N93" s="547" t="s">
        <v>248</v>
      </c>
      <c r="O93" s="549" t="s">
        <v>17</v>
      </c>
      <c r="P93" s="546" t="s">
        <v>18</v>
      </c>
      <c r="Q93" s="547" t="s">
        <v>19</v>
      </c>
      <c r="R93" s="549" t="s">
        <v>20</v>
      </c>
      <c r="S93" s="549" t="s">
        <v>21</v>
      </c>
      <c r="T93" s="549" t="s">
        <v>22</v>
      </c>
    </row>
    <row r="94" spans="1:36" ht="33" hidden="1" customHeight="1" thickTop="1" x14ac:dyDescent="0.25">
      <c r="A94" s="619" t="s">
        <v>249</v>
      </c>
      <c r="B94" s="579"/>
      <c r="C94" s="579"/>
      <c r="D94" s="579"/>
      <c r="E94" s="579"/>
      <c r="F94" s="580"/>
      <c r="G94" s="479" t="s">
        <v>240</v>
      </c>
      <c r="H94" s="303" t="s">
        <v>240</v>
      </c>
      <c r="I94" s="303" t="s">
        <v>240</v>
      </c>
      <c r="J94" s="303" t="s">
        <v>240</v>
      </c>
      <c r="K94" s="304" t="s">
        <v>240</v>
      </c>
      <c r="L94" s="124"/>
      <c r="M94" s="125"/>
      <c r="N94" s="125"/>
      <c r="O94" s="126"/>
      <c r="P94" s="127"/>
      <c r="Q94" s="125"/>
      <c r="R94" s="126"/>
      <c r="S94" s="126"/>
      <c r="T94" s="126"/>
    </row>
    <row r="95" spans="1:36" ht="18" hidden="1" customHeight="1" x14ac:dyDescent="0.2">
      <c r="A95" s="480" t="s">
        <v>250</v>
      </c>
      <c r="B95" s="481"/>
      <c r="C95" s="481"/>
      <c r="D95" s="481"/>
      <c r="E95" s="481"/>
      <c r="F95" s="482"/>
      <c r="G95" s="483" t="s">
        <v>240</v>
      </c>
      <c r="H95" s="484" t="s">
        <v>240</v>
      </c>
      <c r="I95" s="484" t="s">
        <v>240</v>
      </c>
      <c r="J95" s="484" t="s">
        <v>240</v>
      </c>
      <c r="K95" s="485" t="s">
        <v>240</v>
      </c>
      <c r="L95" s="128"/>
      <c r="M95" s="129"/>
      <c r="N95" s="129"/>
      <c r="O95" s="130"/>
      <c r="P95" s="131"/>
      <c r="Q95" s="129"/>
      <c r="R95" s="130"/>
      <c r="S95" s="130"/>
      <c r="T95" s="130"/>
    </row>
    <row r="96" spans="1:36" ht="18" hidden="1" customHeight="1" x14ac:dyDescent="0.2">
      <c r="A96" s="480"/>
      <c r="B96" s="481"/>
      <c r="C96" s="481"/>
      <c r="D96" s="481"/>
      <c r="E96" s="481"/>
      <c r="F96" s="482"/>
      <c r="G96" s="483"/>
      <c r="H96" s="484"/>
      <c r="I96" s="484"/>
      <c r="J96" s="484"/>
      <c r="K96" s="485"/>
      <c r="L96" s="128"/>
      <c r="M96" s="129"/>
      <c r="N96" s="129"/>
      <c r="O96" s="130"/>
      <c r="P96" s="131"/>
      <c r="Q96" s="129"/>
      <c r="R96" s="130"/>
      <c r="S96" s="130"/>
      <c r="T96" s="130"/>
    </row>
    <row r="97" spans="1:36" ht="18" hidden="1" customHeight="1" x14ac:dyDescent="0.2">
      <c r="A97" s="480"/>
      <c r="B97" s="481"/>
      <c r="C97" s="481"/>
      <c r="D97" s="481"/>
      <c r="E97" s="481"/>
      <c r="F97" s="482"/>
      <c r="G97" s="483"/>
      <c r="H97" s="484"/>
      <c r="I97" s="484"/>
      <c r="J97" s="484"/>
      <c r="K97" s="485"/>
      <c r="L97" s="128"/>
      <c r="M97" s="129"/>
      <c r="N97" s="129"/>
      <c r="O97" s="130"/>
      <c r="P97" s="131"/>
      <c r="Q97" s="129"/>
      <c r="R97" s="130"/>
      <c r="S97" s="130"/>
      <c r="T97" s="130"/>
    </row>
    <row r="98" spans="1:36" ht="15.75" hidden="1" x14ac:dyDescent="0.25">
      <c r="A98" s="827" t="s">
        <v>296</v>
      </c>
      <c r="B98" s="828"/>
      <c r="C98" s="828"/>
      <c r="D98" s="828"/>
      <c r="E98" s="828"/>
      <c r="F98" s="829"/>
      <c r="G98" s="479" t="s">
        <v>240</v>
      </c>
      <c r="H98" s="303" t="s">
        <v>240</v>
      </c>
      <c r="I98" s="303" t="s">
        <v>240</v>
      </c>
      <c r="J98" s="303" t="s">
        <v>240</v>
      </c>
      <c r="K98" s="304" t="s">
        <v>240</v>
      </c>
      <c r="L98" s="124"/>
      <c r="M98" s="125"/>
      <c r="N98" s="125"/>
      <c r="O98" s="126"/>
      <c r="P98" s="127"/>
      <c r="Q98" s="125"/>
      <c r="R98" s="126"/>
      <c r="S98" s="126"/>
      <c r="T98" s="126"/>
    </row>
    <row r="99" spans="1:36" ht="15.75" hidden="1" x14ac:dyDescent="0.25">
      <c r="A99" s="827" t="s">
        <v>252</v>
      </c>
      <c r="B99" s="828"/>
      <c r="C99" s="828"/>
      <c r="D99" s="828"/>
      <c r="E99" s="828"/>
      <c r="F99" s="829"/>
      <c r="G99" s="479" t="s">
        <v>240</v>
      </c>
      <c r="H99" s="303" t="s">
        <v>240</v>
      </c>
      <c r="I99" s="303" t="s">
        <v>240</v>
      </c>
      <c r="J99" s="303" t="s">
        <v>240</v>
      </c>
      <c r="K99" s="304" t="s">
        <v>240</v>
      </c>
      <c r="L99" s="499" t="str">
        <f>IF(L92="","",L94+L95-L98)</f>
        <v/>
      </c>
      <c r="M99" s="444" t="str">
        <f>IF($L92="","",IF(M92="","",IF(COUNTIF($L92:M92,M92)&gt;1,"",M94+M95-M98)))</f>
        <v/>
      </c>
      <c r="N99" s="444" t="str">
        <f>IF($L92="","",IF(N92="","",IF(COUNTIF($L92:N92,N92)&gt;1,"",N94+N95-N98)))</f>
        <v/>
      </c>
      <c r="O99" s="500" t="str">
        <f>IF($L92="","",IF(O92="","",IF(COUNTIF($L92:O92,O92)&gt;1,"",O94+O95-O98)))</f>
        <v/>
      </c>
      <c r="P99" s="443" t="str">
        <f>IF($L92="","",IF(P92="","",IF(COUNTIF($L92:P92,P92)&gt;1,"",P94+P95-P98)))</f>
        <v/>
      </c>
      <c r="Q99" s="444" t="str">
        <f>IF($L92="","",IF(Q92="","",IF(COUNTIF($L92:Q92,Q92)&gt;1,"",Q94+Q95-Q98)))</f>
        <v/>
      </c>
      <c r="R99" s="500" t="str">
        <f>IF($L92="","",IF(R92="","",IF(COUNTIF($L92:R92,R92)&gt;1,"",R94+R95-R98)))</f>
        <v/>
      </c>
      <c r="S99" s="500" t="str">
        <f>IF($L92="","",IF(S92="","",IF(COUNTIF($L92:S92,S92)&gt;1,"",S94+S95-S98)))</f>
        <v/>
      </c>
      <c r="T99" s="500" t="str">
        <f>IF($L92="","",IF(T92="","",IF(COUNTIF($L92:T92,T92)&gt;1,"",T94+T95-T98)))</f>
        <v/>
      </c>
    </row>
    <row r="100" spans="1:36" ht="15.75" hidden="1" x14ac:dyDescent="0.25">
      <c r="A100" s="441"/>
      <c r="B100" s="442"/>
      <c r="C100" s="442"/>
      <c r="D100" s="442"/>
      <c r="E100" s="442"/>
      <c r="F100" s="442"/>
      <c r="G100" s="479"/>
      <c r="H100" s="303"/>
      <c r="I100" s="303"/>
      <c r="J100" s="303"/>
      <c r="K100" s="304"/>
      <c r="L100" s="499"/>
      <c r="M100" s="444"/>
      <c r="N100" s="444"/>
      <c r="O100" s="500"/>
      <c r="P100" s="501"/>
      <c r="Q100" s="502"/>
      <c r="R100" s="503"/>
      <c r="S100" s="503"/>
      <c r="T100" s="503"/>
    </row>
    <row r="101" spans="1:36" s="85" customFormat="1" hidden="1" x14ac:dyDescent="0.2">
      <c r="A101" s="486" t="s">
        <v>253</v>
      </c>
      <c r="B101" s="487"/>
      <c r="C101" s="487"/>
      <c r="D101" s="487"/>
      <c r="E101" s="487"/>
      <c r="F101" s="487"/>
      <c r="G101" s="488" t="s">
        <v>240</v>
      </c>
      <c r="H101" s="306" t="s">
        <v>240</v>
      </c>
      <c r="I101" s="306" t="s">
        <v>240</v>
      </c>
      <c r="J101" s="306" t="s">
        <v>240</v>
      </c>
      <c r="K101" s="307" t="s">
        <v>240</v>
      </c>
      <c r="L101" s="504" t="str">
        <f>IF(L92="","",0)</f>
        <v/>
      </c>
      <c r="M101" s="505" t="str">
        <f t="shared" ref="M101:T101" si="60">IF(M99="","",M92-$L92)</f>
        <v/>
      </c>
      <c r="N101" s="505" t="str">
        <f t="shared" si="60"/>
        <v/>
      </c>
      <c r="O101" s="506" t="str">
        <f t="shared" si="60"/>
        <v/>
      </c>
      <c r="P101" s="507" t="str">
        <f t="shared" si="60"/>
        <v/>
      </c>
      <c r="Q101" s="508" t="str">
        <f t="shared" si="60"/>
        <v/>
      </c>
      <c r="R101" s="509" t="str">
        <f t="shared" si="60"/>
        <v/>
      </c>
      <c r="S101" s="509" t="str">
        <f t="shared" si="60"/>
        <v/>
      </c>
      <c r="T101" s="509" t="str">
        <f t="shared" si="60"/>
        <v/>
      </c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</row>
    <row r="102" spans="1:36" s="85" customFormat="1" hidden="1" x14ac:dyDescent="0.2">
      <c r="A102" s="486" t="s">
        <v>254</v>
      </c>
      <c r="B102" s="487"/>
      <c r="C102" s="487"/>
      <c r="D102" s="487"/>
      <c r="E102" s="487"/>
      <c r="F102" s="487"/>
      <c r="G102" s="488" t="s">
        <v>240</v>
      </c>
      <c r="H102" s="306" t="s">
        <v>240</v>
      </c>
      <c r="I102" s="306" t="s">
        <v>240</v>
      </c>
      <c r="J102" s="306" t="s">
        <v>240</v>
      </c>
      <c r="K102" s="307" t="s">
        <v>240</v>
      </c>
      <c r="L102" s="510" t="str">
        <f t="shared" ref="L102:T102" si="61">IF(L101="","",1/(1+4%)^L101)</f>
        <v/>
      </c>
      <c r="M102" s="511" t="str">
        <f t="shared" si="61"/>
        <v/>
      </c>
      <c r="N102" s="511" t="str">
        <f t="shared" si="61"/>
        <v/>
      </c>
      <c r="O102" s="512" t="str">
        <f t="shared" si="61"/>
        <v/>
      </c>
      <c r="P102" s="513" t="str">
        <f t="shared" si="61"/>
        <v/>
      </c>
      <c r="Q102" s="514" t="str">
        <f t="shared" si="61"/>
        <v/>
      </c>
      <c r="R102" s="515" t="str">
        <f t="shared" si="61"/>
        <v/>
      </c>
      <c r="S102" s="515" t="str">
        <f t="shared" si="61"/>
        <v/>
      </c>
      <c r="T102" s="515" t="str">
        <f t="shared" si="61"/>
        <v/>
      </c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</row>
    <row r="103" spans="1:36" ht="16.5" hidden="1" thickBot="1" x14ac:dyDescent="0.3">
      <c r="A103" s="489" t="s">
        <v>255</v>
      </c>
      <c r="B103" s="490"/>
      <c r="C103" s="490"/>
      <c r="D103" s="490"/>
      <c r="E103" s="490"/>
      <c r="F103" s="490"/>
      <c r="G103" s="491" t="s">
        <v>240</v>
      </c>
      <c r="H103" s="492" t="s">
        <v>240</v>
      </c>
      <c r="I103" s="492" t="s">
        <v>240</v>
      </c>
      <c r="J103" s="492" t="s">
        <v>240</v>
      </c>
      <c r="K103" s="493" t="s">
        <v>240</v>
      </c>
      <c r="L103" s="516" t="str">
        <f t="shared" ref="L103:T103" si="62">IF(L101="","",L99*L102)</f>
        <v/>
      </c>
      <c r="M103" s="517" t="str">
        <f t="shared" si="62"/>
        <v/>
      </c>
      <c r="N103" s="517" t="str">
        <f t="shared" si="62"/>
        <v/>
      </c>
      <c r="O103" s="518" t="str">
        <f t="shared" si="62"/>
        <v/>
      </c>
      <c r="P103" s="519" t="str">
        <f t="shared" si="62"/>
        <v/>
      </c>
      <c r="Q103" s="520" t="str">
        <f t="shared" si="62"/>
        <v/>
      </c>
      <c r="R103" s="521" t="str">
        <f t="shared" si="62"/>
        <v/>
      </c>
      <c r="S103" s="521" t="str">
        <f t="shared" si="62"/>
        <v/>
      </c>
      <c r="T103" s="521" t="str">
        <f t="shared" si="62"/>
        <v/>
      </c>
    </row>
    <row r="104" spans="1:36" ht="15.75" hidden="1" x14ac:dyDescent="0.25">
      <c r="A104" s="337" t="s">
        <v>256</v>
      </c>
      <c r="B104" s="312"/>
      <c r="C104" s="312"/>
      <c r="D104" s="312"/>
      <c r="E104" s="312"/>
      <c r="F104" s="494"/>
      <c r="G104" s="313">
        <f>SUM(L103:R103)</f>
        <v>0</v>
      </c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</row>
    <row r="105" spans="1:36" ht="16.5" hidden="1" thickBot="1" x14ac:dyDescent="0.3">
      <c r="A105" s="495" t="s">
        <v>257</v>
      </c>
      <c r="B105" s="496"/>
      <c r="C105" s="496"/>
      <c r="D105" s="496"/>
      <c r="E105" s="496"/>
      <c r="F105" s="497"/>
      <c r="G105" s="498" t="e">
        <f>IRR(L99:R99,4%)</f>
        <v>#NUM!</v>
      </c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</row>
    <row r="106" spans="1:36" hidden="1" x14ac:dyDescent="0.2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</row>
  </sheetData>
  <sheetProtection algorithmName="SHA-512" hashValue="EhW13BKTCKHbSOY/kyxy5gluWo6WEKfjILJCUlpv50UJD6PIDYDfj1YXuTSt8X54AZEd6bgXyQlYQm/v9pg6WQ==" saltValue="tBpSRI/LxBBEnv5KnnRBVQ==" spinCount="100000" sheet="1" objects="1" scenarios="1"/>
  <mergeCells count="18">
    <mergeCell ref="A98:F98"/>
    <mergeCell ref="A99:F99"/>
    <mergeCell ref="G91:K91"/>
    <mergeCell ref="L91:O91"/>
    <mergeCell ref="P91:T91"/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count="4">
    <dataValidation type="list" allowBlank="1" showInputMessage="1" showErrorMessage="1" sqref="G3" xr:uid="{99D8A542-D1D3-4BB1-9A42-8D69F0F7A045}">
      <formula1>"2012,2013,2014,2015,2016,2017,2018,2019,2020,2021,2022,2023,2024,2025"</formula1>
    </dataValidation>
    <dataValidation type="list" allowBlank="1" showInputMessage="1" showErrorMessage="1" sqref="H3" xr:uid="{B5C16B88-89C4-4F84-90FB-E934E485F422}">
      <formula1>"2013,2014,2015,2016,2017,2018,2019,2020,2021,2022,2023,2024,2025"</formula1>
    </dataValidation>
    <dataValidation type="list" allowBlank="1" showInputMessage="1" showErrorMessage="1" sqref="I3:K3" xr:uid="{285DC632-E728-4CA2-AFD8-4625E9ACCEBB}">
      <formula1>"2014,2015,2016,2017,2018,2019,2020,2021,2022,2023,2024,2025"</formula1>
    </dataValidation>
    <dataValidation type="list" allowBlank="1" showInputMessage="1" showErrorMessage="1" sqref="L3:O3" xr:uid="{82FFEDD7-F25C-4574-BFB8-93528F5DDB8E}">
      <formula1>"2020,2021,2022,2023,2024,2025,2026,2027,2028,2029"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5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0902-D955-41D9-A1B1-0362E164BA11}">
  <sheetPr>
    <pageSetUpPr fitToPage="1"/>
  </sheetPr>
  <dimension ref="A1:D11"/>
  <sheetViews>
    <sheetView zoomScaleNormal="100" workbookViewId="0">
      <selection activeCell="B5" sqref="B5"/>
    </sheetView>
  </sheetViews>
  <sheetFormatPr defaultColWidth="0" defaultRowHeight="15" customHeight="1" zeroHeight="1" x14ac:dyDescent="0.2"/>
  <cols>
    <col min="1" max="1" width="72.28515625" style="645" customWidth="1"/>
    <col min="2" max="2" width="27.85546875" style="800" customWidth="1"/>
    <col min="3" max="4" width="27.7109375" style="800" customWidth="1"/>
    <col min="5" max="16384" width="9.140625" style="645" hidden="1"/>
  </cols>
  <sheetData>
    <row r="1" spans="1:4" ht="23.25" customHeight="1" x14ac:dyDescent="0.2">
      <c r="A1" s="649" t="s">
        <v>311</v>
      </c>
      <c r="B1" s="830" t="s">
        <v>326</v>
      </c>
      <c r="C1" s="831" t="s">
        <v>325</v>
      </c>
      <c r="D1" s="832" t="s">
        <v>324</v>
      </c>
    </row>
    <row r="2" spans="1:4" ht="16.5" customHeight="1" x14ac:dyDescent="0.25">
      <c r="A2" s="562" t="s">
        <v>0</v>
      </c>
      <c r="B2" s="791"/>
      <c r="C2" s="791"/>
      <c r="D2" s="792"/>
    </row>
    <row r="3" spans="1:4" ht="16.5" customHeight="1" x14ac:dyDescent="0.25">
      <c r="A3" s="562" t="s">
        <v>1</v>
      </c>
      <c r="B3" s="791"/>
      <c r="C3" s="791"/>
      <c r="D3" s="792"/>
    </row>
    <row r="4" spans="1:4" ht="16.5" customHeight="1" x14ac:dyDescent="0.25">
      <c r="A4" s="562" t="s">
        <v>2</v>
      </c>
      <c r="B4" s="791"/>
      <c r="C4" s="791"/>
      <c r="D4" s="792"/>
    </row>
    <row r="5" spans="1:4" ht="16.5" customHeight="1" x14ac:dyDescent="0.25">
      <c r="A5" s="562" t="s">
        <v>6</v>
      </c>
      <c r="B5" s="791"/>
      <c r="C5" s="791"/>
      <c r="D5" s="792"/>
    </row>
    <row r="6" spans="1:4" ht="16.5" customHeight="1" x14ac:dyDescent="0.25">
      <c r="A6" s="562" t="s">
        <v>3</v>
      </c>
      <c r="B6" s="791"/>
      <c r="C6" s="791"/>
      <c r="D6" s="792"/>
    </row>
    <row r="7" spans="1:4" ht="15.75" x14ac:dyDescent="0.25">
      <c r="A7" s="562" t="s">
        <v>4</v>
      </c>
      <c r="B7" s="791"/>
      <c r="C7" s="791"/>
      <c r="D7" s="792"/>
    </row>
    <row r="8" spans="1:4" ht="15.75" x14ac:dyDescent="0.25">
      <c r="A8" s="650" t="s">
        <v>5</v>
      </c>
      <c r="B8" s="791"/>
      <c r="C8" s="791"/>
      <c r="D8" s="792"/>
    </row>
    <row r="9" spans="1:4" ht="15.75" x14ac:dyDescent="0.25">
      <c r="A9" s="562" t="s">
        <v>329</v>
      </c>
      <c r="B9" s="791"/>
      <c r="C9" s="791"/>
      <c r="D9" s="792"/>
    </row>
    <row r="10" spans="1:4" ht="60" x14ac:dyDescent="0.2">
      <c r="A10" s="644" t="s">
        <v>323</v>
      </c>
      <c r="B10" s="791"/>
      <c r="C10" s="791"/>
      <c r="D10" s="792"/>
    </row>
    <row r="11" spans="1:4" ht="15.75" x14ac:dyDescent="0.25">
      <c r="A11" s="650" t="s">
        <v>314</v>
      </c>
      <c r="B11" s="793"/>
      <c r="C11" s="793"/>
      <c r="D11" s="794"/>
    </row>
  </sheetData>
  <sheetProtection algorithmName="SHA-512" hashValue="mQJ7wzqac3sGE23a563Nm43eiu6Amg/oD8fUT1t+PucesrrUKCfyCM3r4iez7iyYbbV0262NdRferAMqkxy+4Q==" saltValue="B1v8Jt5k1QfXJ0hoiMbx/Q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ED68-D821-4155-8E03-98F7598CD173}">
  <sheetPr>
    <pageSetUpPr fitToPage="1"/>
  </sheetPr>
  <dimension ref="A1:D14"/>
  <sheetViews>
    <sheetView zoomScaleNormal="100" workbookViewId="0"/>
  </sheetViews>
  <sheetFormatPr defaultColWidth="0" defaultRowHeight="15" customHeight="1" zeroHeight="1" x14ac:dyDescent="0.2"/>
  <cols>
    <col min="1" max="1" width="71.5703125" style="648" customWidth="1"/>
    <col min="2" max="4" width="28.7109375" style="645" customWidth="1"/>
    <col min="5" max="16384" width="9.140625" style="645" hidden="1"/>
  </cols>
  <sheetData>
    <row r="1" spans="1:4" ht="20.25" customHeight="1" x14ac:dyDescent="0.2">
      <c r="A1" s="654" t="s">
        <v>7</v>
      </c>
      <c r="B1" s="655"/>
      <c r="C1" s="655"/>
      <c r="D1" s="655"/>
    </row>
    <row r="2" spans="1:4" ht="15.75" x14ac:dyDescent="0.2">
      <c r="A2" s="656" t="s">
        <v>315</v>
      </c>
      <c r="B2" s="655"/>
      <c r="C2" s="655"/>
      <c r="D2" s="655"/>
    </row>
    <row r="3" spans="1:4" ht="27.75" customHeight="1" x14ac:dyDescent="0.2">
      <c r="A3" s="802"/>
      <c r="B3" s="655"/>
      <c r="C3" s="655"/>
      <c r="D3" s="655"/>
    </row>
    <row r="4" spans="1:4" ht="20.25" customHeight="1" x14ac:dyDescent="0.2">
      <c r="A4" s="646" t="s">
        <v>312</v>
      </c>
      <c r="B4" s="830" t="s">
        <v>326</v>
      </c>
      <c r="C4" s="831" t="s">
        <v>325</v>
      </c>
      <c r="D4" s="832" t="s">
        <v>324</v>
      </c>
    </row>
    <row r="5" spans="1:4" ht="16.5" customHeight="1" x14ac:dyDescent="0.25">
      <c r="A5" s="561" t="s">
        <v>0</v>
      </c>
      <c r="B5" s="801"/>
      <c r="C5" s="801"/>
      <c r="D5" s="792"/>
    </row>
    <row r="6" spans="1:4" ht="16.5" customHeight="1" x14ac:dyDescent="0.25">
      <c r="A6" s="561" t="s">
        <v>1</v>
      </c>
      <c r="B6" s="801"/>
      <c r="C6" s="801"/>
      <c r="D6" s="792"/>
    </row>
    <row r="7" spans="1:4" ht="16.5" customHeight="1" x14ac:dyDescent="0.25">
      <c r="A7" s="561" t="s">
        <v>2</v>
      </c>
      <c r="B7" s="801"/>
      <c r="C7" s="801"/>
      <c r="D7" s="792"/>
    </row>
    <row r="8" spans="1:4" ht="16.5" customHeight="1" x14ac:dyDescent="0.25">
      <c r="A8" s="561" t="s">
        <v>6</v>
      </c>
      <c r="B8" s="801"/>
      <c r="C8" s="801"/>
      <c r="D8" s="792"/>
    </row>
    <row r="9" spans="1:4" ht="16.5" customHeight="1" x14ac:dyDescent="0.25">
      <c r="A9" s="561" t="s">
        <v>3</v>
      </c>
      <c r="B9" s="801"/>
      <c r="C9" s="801"/>
      <c r="D9" s="792"/>
    </row>
    <row r="10" spans="1:4" ht="15.75" x14ac:dyDescent="0.25">
      <c r="A10" s="561" t="s">
        <v>4</v>
      </c>
      <c r="B10" s="801"/>
      <c r="C10" s="801"/>
      <c r="D10" s="792"/>
    </row>
    <row r="11" spans="1:4" ht="15.75" x14ac:dyDescent="0.25">
      <c r="A11" s="647" t="s">
        <v>5</v>
      </c>
      <c r="B11" s="801"/>
      <c r="C11" s="801"/>
      <c r="D11" s="792"/>
    </row>
    <row r="12" spans="1:4" ht="15.75" x14ac:dyDescent="0.25">
      <c r="A12" s="562" t="s">
        <v>329</v>
      </c>
      <c r="B12" s="801"/>
      <c r="C12" s="801"/>
      <c r="D12" s="792"/>
    </row>
    <row r="13" spans="1:4" ht="60" x14ac:dyDescent="0.2">
      <c r="A13" s="644" t="s">
        <v>323</v>
      </c>
      <c r="B13" s="801"/>
      <c r="C13" s="801"/>
      <c r="D13" s="792"/>
    </row>
    <row r="14" spans="1:4" ht="15.75" x14ac:dyDescent="0.25">
      <c r="A14" s="561" t="s">
        <v>314</v>
      </c>
      <c r="B14" s="793"/>
      <c r="C14" s="793"/>
      <c r="D14" s="794"/>
    </row>
  </sheetData>
  <sheetProtection algorithmName="SHA-512" hashValue="RgSnYgCXCyNIVeoAStBHR5JXsEFr7j++tW3JCS+0gxseIUYs/m/WwYpD85o9rDMV8BWxjjFKCqD6qSER08DTpA==" saltValue="DORdYmAoduKJZmJwNfvn+A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 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 </cp:lastModifiedBy>
  <cp:lastPrinted>2023-12-13T08:19:57Z</cp:lastPrinted>
  <dcterms:created xsi:type="dcterms:W3CDTF">2023-01-27T09:00:06Z</dcterms:created>
  <dcterms:modified xsi:type="dcterms:W3CDTF">2025-02-13T10:50:29Z</dcterms:modified>
</cp:coreProperties>
</file>