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3.8 GOZ 2026\5. Na stronę\"/>
    </mc:Choice>
  </mc:AlternateContent>
  <xr:revisionPtr revIDLastSave="0" documentId="13_ncr:1_{8C4CB6CF-9731-4FD7-AB87-C8CF62F72669}" xr6:coauthVersionLast="47" xr6:coauthVersionMax="47" xr10:uidLastSave="{00000000-0000-0000-0000-000000000000}"/>
  <bookViews>
    <workbookView xWindow="-12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księgowość'!$A$1:$T$264</definedName>
    <definedName name="_xlnm.Print_Area" localSheetId="3">'Uproszczona księgowość'!$A$1:$T$88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1" i="11" l="1"/>
  <c r="R191" i="11"/>
  <c r="S191" i="11"/>
  <c r="T191" i="11"/>
  <c r="P191" i="11"/>
  <c r="M191" i="11"/>
  <c r="N191" i="11"/>
  <c r="O191" i="11"/>
  <c r="L191" i="11"/>
  <c r="H191" i="11"/>
  <c r="I191" i="11"/>
  <c r="J191" i="11"/>
  <c r="K191" i="11"/>
  <c r="G191" i="11"/>
  <c r="G83" i="11"/>
  <c r="R232" i="11"/>
  <c r="O74" i="12"/>
  <c r="N74" i="12"/>
  <c r="M74" i="12"/>
  <c r="L74" i="12"/>
  <c r="K74" i="12"/>
  <c r="J74" i="12"/>
  <c r="I74" i="12"/>
  <c r="H74" i="12"/>
  <c r="G74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T52" i="12"/>
  <c r="S52" i="12"/>
  <c r="S65" i="12" s="1"/>
  <c r="S66" i="12" s="1"/>
  <c r="S68" i="12" s="1"/>
  <c r="S70" i="12" s="1"/>
  <c r="R52" i="12"/>
  <c r="Q52" i="12"/>
  <c r="P52" i="12"/>
  <c r="P65" i="12" s="1"/>
  <c r="O52" i="12"/>
  <c r="O65" i="12" s="1"/>
  <c r="N52" i="12"/>
  <c r="M52" i="12"/>
  <c r="L52" i="12"/>
  <c r="K52" i="12"/>
  <c r="K65" i="12" s="1"/>
  <c r="J52" i="12"/>
  <c r="J65" i="12" s="1"/>
  <c r="I52" i="12"/>
  <c r="H52" i="12"/>
  <c r="H65" i="12" s="1"/>
  <c r="G52" i="12"/>
  <c r="T46" i="12"/>
  <c r="T79" i="12" s="1"/>
  <c r="S46" i="12"/>
  <c r="S81" i="12" s="1"/>
  <c r="R46" i="12"/>
  <c r="R87" i="12" s="1"/>
  <c r="Q46" i="12"/>
  <c r="Q81" i="12" s="1"/>
  <c r="P46" i="12"/>
  <c r="P79" i="12" s="1"/>
  <c r="O46" i="12"/>
  <c r="O79" i="12" s="1"/>
  <c r="N46" i="12"/>
  <c r="N79" i="12" s="1"/>
  <c r="M46" i="12"/>
  <c r="M87" i="12" s="1"/>
  <c r="L46" i="12"/>
  <c r="L87" i="12" s="1"/>
  <c r="K46" i="12"/>
  <c r="K79" i="12" s="1"/>
  <c r="J46" i="12"/>
  <c r="J81" i="12" s="1"/>
  <c r="I46" i="12"/>
  <c r="H46" i="12"/>
  <c r="H87" i="12" s="1"/>
  <c r="G46" i="12"/>
  <c r="O44" i="12"/>
  <c r="N44" i="12"/>
  <c r="M44" i="12"/>
  <c r="L44" i="12"/>
  <c r="K44" i="12"/>
  <c r="J44" i="12"/>
  <c r="I44" i="12"/>
  <c r="H44" i="12"/>
  <c r="G44" i="12"/>
  <c r="T33" i="12"/>
  <c r="T85" i="12" s="1"/>
  <c r="S33" i="12"/>
  <c r="S77" i="12" s="1"/>
  <c r="R33" i="12"/>
  <c r="R30" i="12" s="1"/>
  <c r="R42" i="12" s="1"/>
  <c r="Q33" i="12"/>
  <c r="Q85" i="12" s="1"/>
  <c r="P33" i="12"/>
  <c r="P76" i="12" s="1"/>
  <c r="P85" i="12"/>
  <c r="O33" i="12"/>
  <c r="O85" i="12" s="1"/>
  <c r="N33" i="12"/>
  <c r="N76" i="12" s="1"/>
  <c r="M33" i="12"/>
  <c r="M77" i="12" s="1"/>
  <c r="L33" i="12"/>
  <c r="L85" i="12" s="1"/>
  <c r="K33" i="12"/>
  <c r="K77" i="12" s="1"/>
  <c r="J33" i="12"/>
  <c r="J30" i="12" s="1"/>
  <c r="J42" i="12" s="1"/>
  <c r="I33" i="12"/>
  <c r="I85" i="12" s="1"/>
  <c r="H33" i="12"/>
  <c r="H76" i="12" s="1"/>
  <c r="G33" i="12"/>
  <c r="G85" i="12" s="1"/>
  <c r="K30" i="12"/>
  <c r="K42" i="12" s="1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T13" i="12"/>
  <c r="S13" i="12"/>
  <c r="R13" i="12"/>
  <c r="R12" i="12" s="1"/>
  <c r="Q13" i="12"/>
  <c r="Q12" i="12" s="1"/>
  <c r="P13" i="12"/>
  <c r="O13" i="12"/>
  <c r="N13" i="12"/>
  <c r="M13" i="12"/>
  <c r="L13" i="12"/>
  <c r="K13" i="12"/>
  <c r="J13" i="12"/>
  <c r="I13" i="12"/>
  <c r="H13" i="12"/>
  <c r="G13" i="12"/>
  <c r="T7" i="12"/>
  <c r="T5" i="12" s="1"/>
  <c r="S7" i="12"/>
  <c r="S5" i="12" s="1"/>
  <c r="R7" i="12"/>
  <c r="R5" i="12" s="1"/>
  <c r="Q7" i="12"/>
  <c r="Q5" i="12" s="1"/>
  <c r="P7" i="12"/>
  <c r="P5" i="12" s="1"/>
  <c r="O7" i="12"/>
  <c r="O5" i="12" s="1"/>
  <c r="N7" i="12"/>
  <c r="N5" i="12" s="1"/>
  <c r="M7" i="12"/>
  <c r="M5" i="12" s="1"/>
  <c r="L7" i="12"/>
  <c r="L5" i="12" s="1"/>
  <c r="K7" i="12"/>
  <c r="K5" i="12" s="1"/>
  <c r="J7" i="12"/>
  <c r="J5" i="12" s="1"/>
  <c r="I7" i="12"/>
  <c r="I5" i="12" s="1"/>
  <c r="H7" i="12"/>
  <c r="H5" i="12" s="1"/>
  <c r="G7" i="12"/>
  <c r="G5" i="12" s="1"/>
  <c r="P3" i="12"/>
  <c r="P74" i="12" s="1"/>
  <c r="P3" i="11"/>
  <c r="Q3" i="11" s="1"/>
  <c r="O251" i="11"/>
  <c r="N251" i="11"/>
  <c r="M251" i="11"/>
  <c r="L251" i="11"/>
  <c r="K251" i="11"/>
  <c r="J251" i="11"/>
  <c r="I251" i="11"/>
  <c r="H251" i="11"/>
  <c r="G251" i="11"/>
  <c r="T232" i="11"/>
  <c r="S232" i="1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Q227" i="11"/>
  <c r="P227" i="11"/>
  <c r="O227" i="11"/>
  <c r="N227" i="11"/>
  <c r="M227" i="11"/>
  <c r="L227" i="11"/>
  <c r="K227" i="11"/>
  <c r="J227" i="11"/>
  <c r="I227" i="11"/>
  <c r="H227" i="11"/>
  <c r="G227" i="11"/>
  <c r="T221" i="11"/>
  <c r="T219" i="11" s="1"/>
  <c r="T216" i="11" s="1"/>
  <c r="S221" i="11"/>
  <c r="S219" i="11" s="1"/>
  <c r="S216" i="11" s="1"/>
  <c r="R221" i="11"/>
  <c r="R219" i="11" s="1"/>
  <c r="R216" i="11" s="1"/>
  <c r="Q221" i="11"/>
  <c r="Q219" i="11" s="1"/>
  <c r="Q216" i="11" s="1"/>
  <c r="P221" i="11"/>
  <c r="P219" i="11" s="1"/>
  <c r="P216" i="11" s="1"/>
  <c r="O221" i="11"/>
  <c r="O219" i="11" s="1"/>
  <c r="O216" i="11" s="1"/>
  <c r="N221" i="11"/>
  <c r="N219" i="11" s="1"/>
  <c r="N216" i="11" s="1"/>
  <c r="M221" i="11"/>
  <c r="M219" i="11" s="1"/>
  <c r="M216" i="11" s="1"/>
  <c r="L221" i="11"/>
  <c r="L219" i="11" s="1"/>
  <c r="L216" i="11" s="1"/>
  <c r="K221" i="11"/>
  <c r="K219" i="11" s="1"/>
  <c r="K216" i="11" s="1"/>
  <c r="J221" i="11"/>
  <c r="J219" i="11" s="1"/>
  <c r="J216" i="11" s="1"/>
  <c r="I221" i="11"/>
  <c r="I219" i="11" s="1"/>
  <c r="I216" i="11" s="1"/>
  <c r="H221" i="11"/>
  <c r="H219" i="11" s="1"/>
  <c r="H216" i="11" s="1"/>
  <c r="G221" i="11"/>
  <c r="G219" i="11" s="1"/>
  <c r="G216" i="11" s="1"/>
  <c r="T209" i="11"/>
  <c r="T207" i="11" s="1"/>
  <c r="T204" i="11" s="1"/>
  <c r="S209" i="11"/>
  <c r="S207" i="11" s="1"/>
  <c r="S204" i="11" s="1"/>
  <c r="R209" i="11"/>
  <c r="R207" i="11" s="1"/>
  <c r="R204" i="11" s="1"/>
  <c r="Q209" i="11"/>
  <c r="Q207" i="11" s="1"/>
  <c r="Q204" i="11" s="1"/>
  <c r="P209" i="11"/>
  <c r="P207" i="11" s="1"/>
  <c r="P204" i="11" s="1"/>
  <c r="O209" i="11"/>
  <c r="O207" i="11" s="1"/>
  <c r="O204" i="11" s="1"/>
  <c r="N209" i="11"/>
  <c r="N207" i="11" s="1"/>
  <c r="N204" i="11" s="1"/>
  <c r="M209" i="11"/>
  <c r="M207" i="11" s="1"/>
  <c r="M204" i="11" s="1"/>
  <c r="L209" i="11"/>
  <c r="L207" i="11" s="1"/>
  <c r="L204" i="11" s="1"/>
  <c r="K209" i="11"/>
  <c r="K207" i="11" s="1"/>
  <c r="K204" i="11" s="1"/>
  <c r="J209" i="11"/>
  <c r="J207" i="11" s="1"/>
  <c r="J204" i="11" s="1"/>
  <c r="I209" i="11"/>
  <c r="I207" i="11" s="1"/>
  <c r="I204" i="11" s="1"/>
  <c r="H209" i="11"/>
  <c r="H207" i="11" s="1"/>
  <c r="H204" i="11" s="1"/>
  <c r="G209" i="11"/>
  <c r="G207" i="11" s="1"/>
  <c r="G204" i="11" s="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T137" i="11"/>
  <c r="T263" i="11" s="1"/>
  <c r="S137" i="11"/>
  <c r="S263" i="11" s="1"/>
  <c r="R137" i="11"/>
  <c r="R256" i="11" s="1"/>
  <c r="Q137" i="11"/>
  <c r="Q256" i="11" s="1"/>
  <c r="P137" i="11"/>
  <c r="P257" i="11" s="1"/>
  <c r="O137" i="11"/>
  <c r="N137" i="11"/>
  <c r="N263" i="11" s="1"/>
  <c r="M137" i="11"/>
  <c r="M256" i="11" s="1"/>
  <c r="L137" i="11"/>
  <c r="L263" i="11" s="1"/>
  <c r="K137" i="11"/>
  <c r="K263" i="11" s="1"/>
  <c r="J137" i="11"/>
  <c r="J263" i="11" s="1"/>
  <c r="I137" i="11"/>
  <c r="I263" i="11" s="1"/>
  <c r="H137" i="11"/>
  <c r="H256" i="11" s="1"/>
  <c r="G137" i="11"/>
  <c r="G263" i="11" s="1"/>
  <c r="O135" i="11"/>
  <c r="N135" i="11"/>
  <c r="M135" i="11"/>
  <c r="L135" i="11"/>
  <c r="K135" i="11"/>
  <c r="J135" i="11"/>
  <c r="I135" i="11"/>
  <c r="H135" i="11"/>
  <c r="G135" i="11"/>
  <c r="T130" i="11"/>
  <c r="T128" i="11" s="1"/>
  <c r="S130" i="11"/>
  <c r="S128" i="11" s="1"/>
  <c r="R130" i="11"/>
  <c r="R128" i="11" s="1"/>
  <c r="Q130" i="11"/>
  <c r="Q128" i="11" s="1"/>
  <c r="P130" i="11"/>
  <c r="P128" i="11" s="1"/>
  <c r="O130" i="11"/>
  <c r="O128" i="11" s="1"/>
  <c r="N130" i="11"/>
  <c r="N128" i="11" s="1"/>
  <c r="M130" i="11"/>
  <c r="M128" i="11" s="1"/>
  <c r="L130" i="11"/>
  <c r="L128" i="11" s="1"/>
  <c r="K130" i="11"/>
  <c r="K128" i="11" s="1"/>
  <c r="J130" i="11"/>
  <c r="J128" i="11" s="1"/>
  <c r="I130" i="11"/>
  <c r="I128" i="11" s="1"/>
  <c r="H130" i="11"/>
  <c r="H128" i="11" s="1"/>
  <c r="G130" i="11"/>
  <c r="G128" i="11" s="1"/>
  <c r="T119" i="11"/>
  <c r="T115" i="11" s="1"/>
  <c r="S119" i="11"/>
  <c r="S115" i="11" s="1"/>
  <c r="R119" i="11"/>
  <c r="R115" i="11" s="1"/>
  <c r="Q119" i="11"/>
  <c r="Q115" i="11" s="1"/>
  <c r="P119" i="11"/>
  <c r="P115" i="11" s="1"/>
  <c r="O119" i="11"/>
  <c r="O115" i="11" s="1"/>
  <c r="N119" i="11"/>
  <c r="N115" i="11" s="1"/>
  <c r="M119" i="11"/>
  <c r="M115" i="11" s="1"/>
  <c r="L119" i="11"/>
  <c r="L115" i="11" s="1"/>
  <c r="K119" i="11"/>
  <c r="K115" i="11" s="1"/>
  <c r="J119" i="11"/>
  <c r="J115" i="11" s="1"/>
  <c r="I119" i="11"/>
  <c r="I115" i="11" s="1"/>
  <c r="H119" i="11"/>
  <c r="H115" i="11" s="1"/>
  <c r="G119" i="11"/>
  <c r="G115" i="11" s="1"/>
  <c r="T111" i="11"/>
  <c r="T110" i="11" s="1"/>
  <c r="S111" i="11"/>
  <c r="S110" i="11" s="1"/>
  <c r="R111" i="11"/>
  <c r="R110" i="11" s="1"/>
  <c r="Q111" i="11"/>
  <c r="Q110" i="11" s="1"/>
  <c r="P111" i="11"/>
  <c r="P110" i="11" s="1"/>
  <c r="O111" i="11"/>
  <c r="O110" i="11" s="1"/>
  <c r="N111" i="11"/>
  <c r="N110" i="11" s="1"/>
  <c r="M111" i="11"/>
  <c r="M110" i="11" s="1"/>
  <c r="L111" i="11"/>
  <c r="L110" i="11" s="1"/>
  <c r="K111" i="11"/>
  <c r="K110" i="11" s="1"/>
  <c r="J111" i="11"/>
  <c r="J110" i="11" s="1"/>
  <c r="I111" i="11"/>
  <c r="I110" i="11" s="1"/>
  <c r="H111" i="11"/>
  <c r="H110" i="11" s="1"/>
  <c r="G111" i="11"/>
  <c r="G110" i="11" s="1"/>
  <c r="T104" i="11"/>
  <c r="T102" i="11" s="1"/>
  <c r="S104" i="11"/>
  <c r="S102" i="11" s="1"/>
  <c r="R104" i="11"/>
  <c r="R102" i="11" s="1"/>
  <c r="Q104" i="11"/>
  <c r="Q102" i="11" s="1"/>
  <c r="P104" i="11"/>
  <c r="P102" i="11" s="1"/>
  <c r="O104" i="11"/>
  <c r="O102" i="11" s="1"/>
  <c r="N104" i="11"/>
  <c r="N102" i="11" s="1"/>
  <c r="M104" i="11"/>
  <c r="M102" i="11" s="1"/>
  <c r="L104" i="11"/>
  <c r="L102" i="11" s="1"/>
  <c r="K104" i="11"/>
  <c r="K102" i="11" s="1"/>
  <c r="J104" i="11"/>
  <c r="J102" i="11" s="1"/>
  <c r="I104" i="11"/>
  <c r="I102" i="11" s="1"/>
  <c r="H104" i="11"/>
  <c r="H102" i="11" s="1"/>
  <c r="G104" i="11"/>
  <c r="G102" i="11" s="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T55" i="11"/>
  <c r="T54" i="11" s="1"/>
  <c r="S55" i="11"/>
  <c r="S54" i="11" s="1"/>
  <c r="R55" i="11"/>
  <c r="R54" i="11" s="1"/>
  <c r="Q55" i="11"/>
  <c r="Q54" i="11" s="1"/>
  <c r="P55" i="11"/>
  <c r="P54" i="11" s="1"/>
  <c r="O55" i="11"/>
  <c r="O54" i="11" s="1"/>
  <c r="N55" i="11"/>
  <c r="N54" i="11" s="1"/>
  <c r="M55" i="11"/>
  <c r="M54" i="11" s="1"/>
  <c r="L55" i="11"/>
  <c r="L54" i="11" s="1"/>
  <c r="K55" i="11"/>
  <c r="K54" i="11" s="1"/>
  <c r="J55" i="11"/>
  <c r="J54" i="11" s="1"/>
  <c r="I55" i="11"/>
  <c r="I54" i="11" s="1"/>
  <c r="H55" i="11"/>
  <c r="H54" i="11" s="1"/>
  <c r="G55" i="11"/>
  <c r="G54" i="11" s="1"/>
  <c r="T50" i="11"/>
  <c r="T49" i="11" s="1"/>
  <c r="S50" i="11"/>
  <c r="S49" i="11" s="1"/>
  <c r="R50" i="11"/>
  <c r="R49" i="11" s="1"/>
  <c r="Q50" i="11"/>
  <c r="Q49" i="11" s="1"/>
  <c r="P50" i="11"/>
  <c r="P49" i="11" s="1"/>
  <c r="O50" i="11"/>
  <c r="O49" i="11" s="1"/>
  <c r="N50" i="11"/>
  <c r="N49" i="11" s="1"/>
  <c r="M50" i="11"/>
  <c r="M49" i="11" s="1"/>
  <c r="L50" i="11"/>
  <c r="L49" i="11" s="1"/>
  <c r="K50" i="11"/>
  <c r="K49" i="11" s="1"/>
  <c r="J50" i="11"/>
  <c r="J49" i="11" s="1"/>
  <c r="I50" i="11"/>
  <c r="I49" i="11" s="1"/>
  <c r="H50" i="11"/>
  <c r="H49" i="11" s="1"/>
  <c r="G50" i="11"/>
  <c r="G49" i="11" s="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 s="1"/>
  <c r="L12" i="11"/>
  <c r="L11" i="11" s="1"/>
  <c r="K12" i="11"/>
  <c r="K11" i="11" s="1"/>
  <c r="J12" i="11"/>
  <c r="J11" i="11" s="1"/>
  <c r="I12" i="11"/>
  <c r="I11" i="11" s="1"/>
  <c r="H12" i="11"/>
  <c r="H11" i="11" s="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Q79" i="12"/>
  <c r="K76" i="12"/>
  <c r="K85" i="12"/>
  <c r="S79" i="12"/>
  <c r="P77" i="12"/>
  <c r="N85" i="12"/>
  <c r="O30" i="12"/>
  <c r="O42" i="12" s="1"/>
  <c r="G76" i="12"/>
  <c r="Q77" i="12"/>
  <c r="P81" i="12"/>
  <c r="R76" i="12"/>
  <c r="I256" i="11"/>
  <c r="M76" i="12" l="1"/>
  <c r="M30" i="12"/>
  <c r="M42" i="12" s="1"/>
  <c r="I12" i="12"/>
  <c r="T30" i="12"/>
  <c r="T42" i="12" s="1"/>
  <c r="P30" i="12"/>
  <c r="P42" i="12" s="1"/>
  <c r="L76" i="12"/>
  <c r="S87" i="12"/>
  <c r="T77" i="12"/>
  <c r="T81" i="12"/>
  <c r="O76" i="12"/>
  <c r="O87" i="12"/>
  <c r="N12" i="12"/>
  <c r="N24" i="12" s="1"/>
  <c r="H79" i="12"/>
  <c r="H66" i="12"/>
  <c r="H68" i="12" s="1"/>
  <c r="H70" i="12" s="1"/>
  <c r="J87" i="12"/>
  <c r="I30" i="12"/>
  <c r="I42" i="12" s="1"/>
  <c r="I76" i="12"/>
  <c r="H81" i="12"/>
  <c r="K81" i="12"/>
  <c r="L81" i="12"/>
  <c r="O66" i="12"/>
  <c r="O68" i="12" s="1"/>
  <c r="O70" i="12" s="1"/>
  <c r="K87" i="12"/>
  <c r="G30" i="12"/>
  <c r="G42" i="12" s="1"/>
  <c r="L79" i="12"/>
  <c r="H30" i="12"/>
  <c r="H42" i="12" s="1"/>
  <c r="J77" i="12"/>
  <c r="S30" i="12"/>
  <c r="S42" i="12" s="1"/>
  <c r="M85" i="12"/>
  <c r="T76" i="12"/>
  <c r="K12" i="12"/>
  <c r="K24" i="12" s="1"/>
  <c r="O81" i="12"/>
  <c r="O77" i="12"/>
  <c r="Q3" i="12"/>
  <c r="Q74" i="12" s="1"/>
  <c r="S85" i="12"/>
  <c r="Q24" i="12"/>
  <c r="Q78" i="12" s="1"/>
  <c r="J79" i="12"/>
  <c r="T87" i="12"/>
  <c r="M79" i="12"/>
  <c r="M81" i="12"/>
  <c r="G77" i="12"/>
  <c r="S76" i="12"/>
  <c r="G12" i="12"/>
  <c r="G24" i="12" s="1"/>
  <c r="H85" i="12"/>
  <c r="H12" i="12"/>
  <c r="H24" i="12" s="1"/>
  <c r="L12" i="12"/>
  <c r="L24" i="12" s="1"/>
  <c r="L88" i="12" s="1"/>
  <c r="L77" i="12"/>
  <c r="K66" i="12"/>
  <c r="K68" i="12" s="1"/>
  <c r="K70" i="12" s="1"/>
  <c r="R65" i="12"/>
  <c r="R66" i="12" s="1"/>
  <c r="R68" i="12" s="1"/>
  <c r="R70" i="12" s="1"/>
  <c r="P109" i="11"/>
  <c r="P261" i="11" s="1"/>
  <c r="P256" i="11"/>
  <c r="L257" i="11"/>
  <c r="T26" i="11"/>
  <c r="T23" i="11" s="1"/>
  <c r="T5" i="11" s="1"/>
  <c r="G225" i="11"/>
  <c r="G203" i="11" s="1"/>
  <c r="N225" i="11"/>
  <c r="N203" i="11" s="1"/>
  <c r="N242" i="11"/>
  <c r="N226" i="11" s="1"/>
  <c r="L242" i="11"/>
  <c r="L226" i="11" s="1"/>
  <c r="L48" i="11"/>
  <c r="P94" i="11"/>
  <c r="P93" i="11" s="1"/>
  <c r="P133" i="11" s="1"/>
  <c r="S225" i="11"/>
  <c r="S203" i="11" s="1"/>
  <c r="Q263" i="11"/>
  <c r="O154" i="11"/>
  <c r="O163" i="11" s="1"/>
  <c r="O178" i="11" s="1"/>
  <c r="O182" i="11" s="1"/>
  <c r="O185" i="11" s="1"/>
  <c r="O190" i="11" s="1"/>
  <c r="O202" i="11" s="1"/>
  <c r="O189" i="11" s="1"/>
  <c r="M154" i="11"/>
  <c r="M163" i="11" s="1"/>
  <c r="M178" i="11" s="1"/>
  <c r="M182" i="11" s="1"/>
  <c r="M185" i="11" s="1"/>
  <c r="M190" i="11" s="1"/>
  <c r="M202" i="11" s="1"/>
  <c r="M189" i="11" s="1"/>
  <c r="I242" i="11"/>
  <c r="I226" i="11" s="1"/>
  <c r="M242" i="11"/>
  <c r="M226" i="11" s="1"/>
  <c r="Q242" i="11"/>
  <c r="Q226" i="11" s="1"/>
  <c r="M257" i="11"/>
  <c r="Q76" i="12"/>
  <c r="Q30" i="12"/>
  <c r="Q42" i="12" s="1"/>
  <c r="I77" i="12"/>
  <c r="Q87" i="12"/>
  <c r="I24" i="12"/>
  <c r="I78" i="12" s="1"/>
  <c r="O12" i="12"/>
  <c r="O24" i="12" s="1"/>
  <c r="S12" i="12"/>
  <c r="S24" i="12" s="1"/>
  <c r="P12" i="12"/>
  <c r="P24" i="12" s="1"/>
  <c r="N77" i="12"/>
  <c r="R81" i="12"/>
  <c r="I65" i="12"/>
  <c r="I66" i="12" s="1"/>
  <c r="I68" i="12" s="1"/>
  <c r="I70" i="12" s="1"/>
  <c r="L65" i="12"/>
  <c r="L66" i="12" s="1"/>
  <c r="L68" i="12" s="1"/>
  <c r="L70" i="12" s="1"/>
  <c r="G65" i="12"/>
  <c r="G66" i="12" s="1"/>
  <c r="G68" i="12" s="1"/>
  <c r="G70" i="12" s="1"/>
  <c r="J66" i="12"/>
  <c r="J68" i="12" s="1"/>
  <c r="J70" i="12" s="1"/>
  <c r="J76" i="12"/>
  <c r="R77" i="12"/>
  <c r="N30" i="12"/>
  <c r="N42" i="12" s="1"/>
  <c r="M12" i="12"/>
  <c r="M24" i="12" s="1"/>
  <c r="J12" i="12"/>
  <c r="J24" i="12" s="1"/>
  <c r="J85" i="12"/>
  <c r="R85" i="12"/>
  <c r="N87" i="12"/>
  <c r="P66" i="12"/>
  <c r="P68" i="12" s="1"/>
  <c r="P70" i="12" s="1"/>
  <c r="N65" i="12"/>
  <c r="N66" i="12" s="1"/>
  <c r="N68" i="12" s="1"/>
  <c r="N70" i="12" s="1"/>
  <c r="T65" i="12"/>
  <c r="M65" i="12"/>
  <c r="M66" i="12" s="1"/>
  <c r="M68" i="12" s="1"/>
  <c r="M70" i="12" s="1"/>
  <c r="Q65" i="12"/>
  <c r="Q66" i="12" s="1"/>
  <c r="Q68" i="12" s="1"/>
  <c r="Q70" i="12" s="1"/>
  <c r="I81" i="12"/>
  <c r="I87" i="12"/>
  <c r="I79" i="12"/>
  <c r="T12" i="12"/>
  <c r="T24" i="12" s="1"/>
  <c r="G79" i="12"/>
  <c r="G81" i="12"/>
  <c r="G87" i="12"/>
  <c r="R24" i="12"/>
  <c r="P87" i="12"/>
  <c r="N81" i="12"/>
  <c r="H77" i="12"/>
  <c r="L30" i="12"/>
  <c r="L42" i="12" s="1"/>
  <c r="R79" i="12"/>
  <c r="T66" i="12"/>
  <c r="T68" i="12" s="1"/>
  <c r="T70" i="12" s="1"/>
  <c r="H263" i="11"/>
  <c r="T256" i="11"/>
  <c r="R62" i="11"/>
  <c r="R61" i="11" s="1"/>
  <c r="T154" i="11"/>
  <c r="T163" i="11" s="1"/>
  <c r="T178" i="11" s="1"/>
  <c r="T182" i="11" s="1"/>
  <c r="T185" i="11" s="1"/>
  <c r="T190" i="11" s="1"/>
  <c r="T202" i="11" s="1"/>
  <c r="T189" i="11" s="1"/>
  <c r="J26" i="11"/>
  <c r="J23" i="11" s="1"/>
  <c r="J5" i="11" s="1"/>
  <c r="N26" i="11"/>
  <c r="N23" i="11" s="1"/>
  <c r="N5" i="11" s="1"/>
  <c r="R26" i="11"/>
  <c r="R23" i="11" s="1"/>
  <c r="R5" i="11" s="1"/>
  <c r="O48" i="11"/>
  <c r="H26" i="11"/>
  <c r="H23" i="11" s="1"/>
  <c r="P26" i="11"/>
  <c r="P23" i="11" s="1"/>
  <c r="P5" i="11" s="1"/>
  <c r="Q48" i="11"/>
  <c r="L62" i="11"/>
  <c r="L61" i="11" s="1"/>
  <c r="P62" i="11"/>
  <c r="P61" i="11" s="1"/>
  <c r="T62" i="11"/>
  <c r="T61" i="11" s="1"/>
  <c r="H94" i="11"/>
  <c r="L94" i="11"/>
  <c r="T94" i="11"/>
  <c r="R109" i="11"/>
  <c r="R261" i="11" s="1"/>
  <c r="P225" i="11"/>
  <c r="P203" i="11" s="1"/>
  <c r="T225" i="11"/>
  <c r="T203" i="11" s="1"/>
  <c r="O256" i="11"/>
  <c r="S257" i="11"/>
  <c r="I26" i="11"/>
  <c r="I23" i="11" s="1"/>
  <c r="I5" i="11" s="1"/>
  <c r="M26" i="11"/>
  <c r="M23" i="11" s="1"/>
  <c r="M5" i="11" s="1"/>
  <c r="I62" i="11"/>
  <c r="I61" i="11" s="1"/>
  <c r="M62" i="11"/>
  <c r="M61" i="11" s="1"/>
  <c r="Q62" i="11"/>
  <c r="Q61" i="11" s="1"/>
  <c r="K62" i="11"/>
  <c r="K61" i="11" s="1"/>
  <c r="O62" i="11"/>
  <c r="O61" i="11" s="1"/>
  <c r="M94" i="11"/>
  <c r="O94" i="11"/>
  <c r="I225" i="11"/>
  <c r="I203" i="11" s="1"/>
  <c r="H242" i="11"/>
  <c r="H226" i="11" s="1"/>
  <c r="P242" i="11"/>
  <c r="P226" i="11" s="1"/>
  <c r="K257" i="11"/>
  <c r="O263" i="11"/>
  <c r="S256" i="11"/>
  <c r="K154" i="11"/>
  <c r="K163" i="11" s="1"/>
  <c r="K178" i="11" s="1"/>
  <c r="K182" i="11" s="1"/>
  <c r="K185" i="11" s="1"/>
  <c r="K190" i="11" s="1"/>
  <c r="K202" i="11" s="1"/>
  <c r="K189" i="11" s="1"/>
  <c r="G26" i="11"/>
  <c r="G23" i="11" s="1"/>
  <c r="G5" i="11" s="1"/>
  <c r="L225" i="11"/>
  <c r="L203" i="11" s="1"/>
  <c r="O257" i="11"/>
  <c r="S154" i="11"/>
  <c r="S163" i="11" s="1"/>
  <c r="S178" i="11" s="1"/>
  <c r="S182" i="11" s="1"/>
  <c r="S185" i="11" s="1"/>
  <c r="S190" i="11" s="1"/>
  <c r="S202" i="11" s="1"/>
  <c r="S189" i="11" s="1"/>
  <c r="G62" i="11"/>
  <c r="G61" i="11" s="1"/>
  <c r="S62" i="11"/>
  <c r="S61" i="11" s="1"/>
  <c r="S94" i="11"/>
  <c r="J109" i="11"/>
  <c r="J261" i="11" s="1"/>
  <c r="I154" i="11"/>
  <c r="I163" i="11" s="1"/>
  <c r="I178" i="11" s="1"/>
  <c r="I182" i="11" s="1"/>
  <c r="I185" i="11" s="1"/>
  <c r="I190" i="11" s="1"/>
  <c r="I202" i="11" s="1"/>
  <c r="I189" i="11" s="1"/>
  <c r="Q154" i="11"/>
  <c r="Q163" i="11" s="1"/>
  <c r="Q178" i="11" s="1"/>
  <c r="Q182" i="11" s="1"/>
  <c r="Q185" i="11" s="1"/>
  <c r="Q190" i="11" s="1"/>
  <c r="Q202" i="11" s="1"/>
  <c r="Q189" i="11" s="1"/>
  <c r="G242" i="11"/>
  <c r="G226" i="11" s="1"/>
  <c r="K256" i="11"/>
  <c r="J94" i="11"/>
  <c r="N94" i="11"/>
  <c r="H154" i="11"/>
  <c r="H163" i="11" s="1"/>
  <c r="H178" i="11" s="1"/>
  <c r="H182" i="11" s="1"/>
  <c r="H185" i="11" s="1"/>
  <c r="H190" i="11" s="1"/>
  <c r="H202" i="11" s="1"/>
  <c r="H189" i="11" s="1"/>
  <c r="H257" i="11"/>
  <c r="T257" i="11"/>
  <c r="R257" i="11"/>
  <c r="P48" i="11"/>
  <c r="H225" i="11"/>
  <c r="H203" i="11" s="1"/>
  <c r="J242" i="11"/>
  <c r="J226" i="11" s="1"/>
  <c r="N256" i="11"/>
  <c r="Q26" i="11"/>
  <c r="Q23" i="11" s="1"/>
  <c r="Q5" i="11" s="1"/>
  <c r="S26" i="11"/>
  <c r="S23" i="11" s="1"/>
  <c r="S5" i="11" s="1"/>
  <c r="M48" i="11"/>
  <c r="R94" i="11"/>
  <c r="H109" i="11"/>
  <c r="H253" i="11" s="1"/>
  <c r="S109" i="11"/>
  <c r="S254" i="11" s="1"/>
  <c r="R225" i="11"/>
  <c r="R203" i="11" s="1"/>
  <c r="K242" i="11"/>
  <c r="K226" i="11" s="1"/>
  <c r="O242" i="11"/>
  <c r="O226" i="11" s="1"/>
  <c r="N257" i="11"/>
  <c r="P154" i="11"/>
  <c r="P163" i="11" s="1"/>
  <c r="P178" i="11" s="1"/>
  <c r="P182" i="11" s="1"/>
  <c r="P185" i="11" s="1"/>
  <c r="P190" i="11" s="1"/>
  <c r="P202" i="11" s="1"/>
  <c r="P189" i="11" s="1"/>
  <c r="J256" i="11"/>
  <c r="L154" i="11"/>
  <c r="L163" i="11" s="1"/>
  <c r="L178" i="11" s="1"/>
  <c r="L182" i="11" s="1"/>
  <c r="L185" i="11" s="1"/>
  <c r="L190" i="11" s="1"/>
  <c r="L202" i="11" s="1"/>
  <c r="L189" i="11" s="1"/>
  <c r="H48" i="11"/>
  <c r="J62" i="11"/>
  <c r="J61" i="11" s="1"/>
  <c r="J225" i="11"/>
  <c r="J203" i="11" s="1"/>
  <c r="K26" i="11"/>
  <c r="K23" i="11" s="1"/>
  <c r="K5" i="11" s="1"/>
  <c r="H62" i="11"/>
  <c r="H61" i="11" s="1"/>
  <c r="N62" i="11"/>
  <c r="N61" i="11" s="1"/>
  <c r="Q94" i="11"/>
  <c r="G94" i="11"/>
  <c r="K94" i="11"/>
  <c r="K109" i="11"/>
  <c r="K261" i="11" s="1"/>
  <c r="Q257" i="11"/>
  <c r="R242" i="11"/>
  <c r="R226" i="11" s="1"/>
  <c r="O26" i="11"/>
  <c r="O23" i="11" s="1"/>
  <c r="O5" i="11" s="1"/>
  <c r="J48" i="11"/>
  <c r="I257" i="11"/>
  <c r="J154" i="11"/>
  <c r="J163" i="11" s="1"/>
  <c r="J178" i="11" s="1"/>
  <c r="J182" i="11" s="1"/>
  <c r="J185" i="11" s="1"/>
  <c r="J190" i="11" s="1"/>
  <c r="J202" i="11" s="1"/>
  <c r="J189" i="11" s="1"/>
  <c r="N154" i="11"/>
  <c r="N163" i="11" s="1"/>
  <c r="N178" i="11" s="1"/>
  <c r="N182" i="11" s="1"/>
  <c r="N185" i="11" s="1"/>
  <c r="N190" i="11" s="1"/>
  <c r="N202" i="11" s="1"/>
  <c r="N189" i="11" s="1"/>
  <c r="N243" i="11" s="1"/>
  <c r="M225" i="11"/>
  <c r="M203" i="11" s="1"/>
  <c r="Q225" i="11"/>
  <c r="Q203" i="11" s="1"/>
  <c r="L256" i="11"/>
  <c r="K48" i="11"/>
  <c r="T109" i="11"/>
  <c r="T261" i="11" s="1"/>
  <c r="S242" i="11"/>
  <c r="S226" i="11" s="1"/>
  <c r="L26" i="11"/>
  <c r="L23" i="11" s="1"/>
  <c r="L5" i="11" s="1"/>
  <c r="S48" i="11"/>
  <c r="T48" i="11"/>
  <c r="I94" i="11"/>
  <c r="L109" i="11"/>
  <c r="L261" i="11" s="1"/>
  <c r="G154" i="11"/>
  <c r="G163" i="11" s="1"/>
  <c r="G178" i="11" s="1"/>
  <c r="G182" i="11" s="1"/>
  <c r="G185" i="11" s="1"/>
  <c r="G190" i="11" s="1"/>
  <c r="G202" i="11" s="1"/>
  <c r="G189" i="11" s="1"/>
  <c r="T242" i="11"/>
  <c r="T226" i="11" s="1"/>
  <c r="R48" i="11"/>
  <c r="P263" i="11"/>
  <c r="M263" i="11"/>
  <c r="G48" i="11"/>
  <c r="I48" i="11"/>
  <c r="K225" i="11"/>
  <c r="K203" i="11" s="1"/>
  <c r="O225" i="11"/>
  <c r="O203" i="11" s="1"/>
  <c r="N48" i="11"/>
  <c r="G109" i="11"/>
  <c r="G261" i="11" s="1"/>
  <c r="N109" i="11"/>
  <c r="N261" i="11" s="1"/>
  <c r="R154" i="11"/>
  <c r="R163" i="11" s="1"/>
  <c r="R178" i="11" s="1"/>
  <c r="R182" i="11" s="1"/>
  <c r="R185" i="11" s="1"/>
  <c r="R190" i="11" s="1"/>
  <c r="R202" i="11" s="1"/>
  <c r="R189" i="11" s="1"/>
  <c r="R263" i="11"/>
  <c r="I109" i="11"/>
  <c r="I254" i="11" s="1"/>
  <c r="Q109" i="11"/>
  <c r="Q261" i="11" s="1"/>
  <c r="M109" i="11"/>
  <c r="M261" i="11" s="1"/>
  <c r="O109" i="11"/>
  <c r="O253" i="11" s="1"/>
  <c r="J257" i="11"/>
  <c r="H5" i="11"/>
  <c r="P135" i="11"/>
  <c r="P44" i="12"/>
  <c r="P26" i="12"/>
  <c r="G257" i="11"/>
  <c r="G256" i="11"/>
  <c r="Q187" i="11"/>
  <c r="Q251" i="11"/>
  <c r="Q81" i="11"/>
  <c r="R3" i="11"/>
  <c r="Q135" i="11"/>
  <c r="P187" i="11"/>
  <c r="P251" i="11"/>
  <c r="P81" i="11"/>
  <c r="L86" i="12" l="1"/>
  <c r="L78" i="12"/>
  <c r="L82" i="12"/>
  <c r="L83" i="12" s="1"/>
  <c r="L84" i="12" s="1"/>
  <c r="Q86" i="12"/>
  <c r="I82" i="12"/>
  <c r="Q82" i="12"/>
  <c r="Q88" i="12"/>
  <c r="M82" i="12"/>
  <c r="M88" i="12"/>
  <c r="S41" i="11"/>
  <c r="S79" i="11" s="1"/>
  <c r="P253" i="11"/>
  <c r="Q26" i="12"/>
  <c r="R3" i="12"/>
  <c r="S3" i="12" s="1"/>
  <c r="T3" i="12" s="1"/>
  <c r="Q44" i="12"/>
  <c r="H86" i="12"/>
  <c r="H82" i="12"/>
  <c r="H88" i="12"/>
  <c r="H78" i="12"/>
  <c r="G86" i="12"/>
  <c r="G78" i="12"/>
  <c r="G82" i="12"/>
  <c r="G83" i="12" s="1"/>
  <c r="G84" i="12" s="1"/>
  <c r="G88" i="12"/>
  <c r="I88" i="12"/>
  <c r="J254" i="11"/>
  <c r="R253" i="11"/>
  <c r="L41" i="11"/>
  <c r="J93" i="11"/>
  <c r="J133" i="11" s="1"/>
  <c r="Q41" i="11"/>
  <c r="Q79" i="11" s="1"/>
  <c r="Q264" i="11" s="1"/>
  <c r="J253" i="11"/>
  <c r="T41" i="11"/>
  <c r="T79" i="11" s="1"/>
  <c r="M243" i="11"/>
  <c r="J41" i="11"/>
  <c r="J79" i="11" s="1"/>
  <c r="J264" i="11" s="1"/>
  <c r="R93" i="11"/>
  <c r="R133" i="11" s="1"/>
  <c r="O41" i="11"/>
  <c r="O79" i="11" s="1"/>
  <c r="O255" i="11" s="1"/>
  <c r="T243" i="11"/>
  <c r="G243" i="11"/>
  <c r="G247" i="11" s="1"/>
  <c r="H246" i="11" s="1"/>
  <c r="T253" i="11"/>
  <c r="J243" i="11"/>
  <c r="I243" i="11"/>
  <c r="H93" i="11"/>
  <c r="H133" i="11" s="1"/>
  <c r="I253" i="11"/>
  <c r="I41" i="11"/>
  <c r="I79" i="11" s="1"/>
  <c r="I258" i="11" s="1"/>
  <c r="L243" i="11"/>
  <c r="P41" i="11"/>
  <c r="P79" i="11" s="1"/>
  <c r="P86" i="12"/>
  <c r="P88" i="12"/>
  <c r="P78" i="12"/>
  <c r="P82" i="12"/>
  <c r="S88" i="12"/>
  <c r="S82" i="12"/>
  <c r="S86" i="12"/>
  <c r="S78" i="12"/>
  <c r="J86" i="12"/>
  <c r="J78" i="12"/>
  <c r="J82" i="12"/>
  <c r="J88" i="12"/>
  <c r="M86" i="12"/>
  <c r="M78" i="12"/>
  <c r="M83" i="12" s="1"/>
  <c r="M84" i="12" s="1"/>
  <c r="H83" i="12"/>
  <c r="H84" i="12" s="1"/>
  <c r="I86" i="12"/>
  <c r="Q83" i="12"/>
  <c r="Q84" i="12" s="1"/>
  <c r="I83" i="12"/>
  <c r="I84" i="12" s="1"/>
  <c r="R82" i="12"/>
  <c r="R88" i="12"/>
  <c r="R78" i="12"/>
  <c r="R86" i="12"/>
  <c r="O86" i="12"/>
  <c r="O82" i="12"/>
  <c r="O88" i="12"/>
  <c r="O78" i="12"/>
  <c r="O83" i="12" s="1"/>
  <c r="O84" i="12" s="1"/>
  <c r="T82" i="12"/>
  <c r="T88" i="12"/>
  <c r="T86" i="12"/>
  <c r="T78" i="12"/>
  <c r="N86" i="12"/>
  <c r="N78" i="12"/>
  <c r="N82" i="12"/>
  <c r="N88" i="12"/>
  <c r="K78" i="12"/>
  <c r="K88" i="12"/>
  <c r="K82" i="12"/>
  <c r="K86" i="12"/>
  <c r="H261" i="11"/>
  <c r="I261" i="11"/>
  <c r="R243" i="11"/>
  <c r="R41" i="11"/>
  <c r="R79" i="11" s="1"/>
  <c r="R258" i="11" s="1"/>
  <c r="K41" i="11"/>
  <c r="K79" i="11" s="1"/>
  <c r="M41" i="11"/>
  <c r="M79" i="11" s="1"/>
  <c r="S253" i="11"/>
  <c r="O243" i="11"/>
  <c r="S243" i="11"/>
  <c r="H243" i="11"/>
  <c r="S93" i="11"/>
  <c r="S133" i="11" s="1"/>
  <c r="L253" i="11"/>
  <c r="Q93" i="11"/>
  <c r="Q133" i="11" s="1"/>
  <c r="O93" i="11"/>
  <c r="O133" i="11" s="1"/>
  <c r="P243" i="11"/>
  <c r="L79" i="11"/>
  <c r="L262" i="11" s="1"/>
  <c r="H41" i="11"/>
  <c r="H79" i="11" s="1"/>
  <c r="H254" i="11" s="1"/>
  <c r="T93" i="11"/>
  <c r="T133" i="11" s="1"/>
  <c r="G41" i="11"/>
  <c r="G79" i="11" s="1"/>
  <c r="I93" i="11"/>
  <c r="I133" i="11" s="1"/>
  <c r="K253" i="11"/>
  <c r="K93" i="11"/>
  <c r="K133" i="11" s="1"/>
  <c r="G253" i="11"/>
  <c r="K243" i="11"/>
  <c r="L93" i="11"/>
  <c r="L133" i="11" s="1"/>
  <c r="Q253" i="11"/>
  <c r="S261" i="11"/>
  <c r="N253" i="11"/>
  <c r="N41" i="11"/>
  <c r="N79" i="11" s="1"/>
  <c r="Q243" i="11"/>
  <c r="G93" i="11"/>
  <c r="G133" i="11" s="1"/>
  <c r="N93" i="11"/>
  <c r="N133" i="11" s="1"/>
  <c r="O254" i="11"/>
  <c r="M93" i="11"/>
  <c r="M133" i="11" s="1"/>
  <c r="O261" i="11"/>
  <c r="M253" i="11"/>
  <c r="Q254" i="11"/>
  <c r="T254" i="11"/>
  <c r="R254" i="11"/>
  <c r="L254" i="11"/>
  <c r="K254" i="11"/>
  <c r="L258" i="11"/>
  <c r="S3" i="11"/>
  <c r="R187" i="11"/>
  <c r="R251" i="11"/>
  <c r="R135" i="11"/>
  <c r="R81" i="11"/>
  <c r="S83" i="12" l="1"/>
  <c r="S84" i="12" s="1"/>
  <c r="T255" i="11"/>
  <c r="T262" i="11"/>
  <c r="L264" i="11"/>
  <c r="S262" i="11"/>
  <c r="S258" i="11"/>
  <c r="S255" i="11"/>
  <c r="L255" i="11"/>
  <c r="R26" i="12"/>
  <c r="S26" i="12" s="1"/>
  <c r="T26" i="12" s="1"/>
  <c r="R74" i="12"/>
  <c r="S74" i="12" s="1"/>
  <c r="T74" i="12" s="1"/>
  <c r="R44" i="12"/>
  <c r="S44" i="12" s="1"/>
  <c r="T44" i="12" s="1"/>
  <c r="H247" i="1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46" i="11" s="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T264" i="11"/>
  <c r="S264" i="11"/>
  <c r="Q255" i="11"/>
  <c r="T258" i="11"/>
  <c r="T259" i="11" s="1"/>
  <c r="T260" i="11" s="1"/>
  <c r="Q258" i="11"/>
  <c r="P258" i="11"/>
  <c r="P255" i="11"/>
  <c r="T83" i="12"/>
  <c r="T84" i="12" s="1"/>
  <c r="R83" i="12"/>
  <c r="R84" i="12" s="1"/>
  <c r="P83" i="12"/>
  <c r="P84" i="12" s="1"/>
  <c r="J83" i="12"/>
  <c r="J84" i="12" s="1"/>
  <c r="N83" i="12"/>
  <c r="N84" i="12" s="1"/>
  <c r="K83" i="12"/>
  <c r="K84" i="12" s="1"/>
  <c r="M254" i="11"/>
  <c r="M255" i="11"/>
  <c r="K262" i="11"/>
  <c r="K255" i="11"/>
  <c r="K258" i="11"/>
  <c r="H255" i="11"/>
  <c r="I264" i="11"/>
  <c r="Q262" i="11"/>
  <c r="I255" i="11"/>
  <c r="I259" i="11" s="1"/>
  <c r="I260" i="11" s="1"/>
  <c r="P264" i="11"/>
  <c r="O258" i="11"/>
  <c r="O259" i="11" s="1"/>
  <c r="O260" i="11" s="1"/>
  <c r="O264" i="11"/>
  <c r="O262" i="11"/>
  <c r="G254" i="11"/>
  <c r="G264" i="11"/>
  <c r="I262" i="11"/>
  <c r="N254" i="11"/>
  <c r="N258" i="11"/>
  <c r="H262" i="11"/>
  <c r="M262" i="11"/>
  <c r="G255" i="11"/>
  <c r="K264" i="11"/>
  <c r="M264" i="11"/>
  <c r="R262" i="11"/>
  <c r="R255" i="11"/>
  <c r="R259" i="11" s="1"/>
  <c r="R260" i="11" s="1"/>
  <c r="R264" i="11"/>
  <c r="H264" i="11"/>
  <c r="M258" i="11"/>
  <c r="P254" i="11"/>
  <c r="P262" i="11"/>
  <c r="L259" i="11"/>
  <c r="L260" i="11" s="1"/>
  <c r="N255" i="11"/>
  <c r="N264" i="11"/>
  <c r="J258" i="11"/>
  <c r="J255" i="11"/>
  <c r="J262" i="11"/>
  <c r="G258" i="11"/>
  <c r="H258" i="11"/>
  <c r="N262" i="11"/>
  <c r="G262" i="11"/>
  <c r="S135" i="11"/>
  <c r="S81" i="11"/>
  <c r="S187" i="11"/>
  <c r="T3" i="11"/>
  <c r="S251" i="11"/>
  <c r="S259" i="11" l="1"/>
  <c r="S260" i="11" s="1"/>
  <c r="H259" i="11"/>
  <c r="H260" i="11" s="1"/>
  <c r="Q259" i="11"/>
  <c r="Q260" i="11" s="1"/>
  <c r="P259" i="11"/>
  <c r="P260" i="11" s="1"/>
  <c r="M259" i="11"/>
  <c r="M260" i="11" s="1"/>
  <c r="K259" i="11"/>
  <c r="K260" i="11" s="1"/>
  <c r="G259" i="11"/>
  <c r="G260" i="11" s="1"/>
  <c r="N246" i="11"/>
  <c r="N247" i="11" s="1"/>
  <c r="J259" i="11"/>
  <c r="J260" i="11" s="1"/>
  <c r="N259" i="11"/>
  <c r="N260" i="11" s="1"/>
  <c r="T81" i="11"/>
  <c r="T187" i="11"/>
  <c r="T251" i="11"/>
  <c r="T135" i="11"/>
</calcChain>
</file>

<file path=xl/sharedStrings.xml><?xml version="1.0" encoding="utf-8"?>
<sst xmlns="http://schemas.openxmlformats.org/spreadsheetml/2006/main" count="567" uniqueCount="321">
  <si>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</si>
  <si>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</si>
  <si>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</si>
  <si>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</si>
  <si>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</si>
  <si>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</si>
  <si>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</si>
  <si>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</si>
  <si>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</si>
  <si>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</si>
  <si>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</si>
  <si>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</si>
  <si>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</si>
  <si>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</si>
  <si>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</si>
  <si>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</si>
  <si>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</si>
  <si>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</si>
  <si>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</si>
  <si>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</si>
  <si>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</si>
  <si>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</si>
  <si>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</si>
  <si>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</si>
  <si>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</si>
  <si>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</si>
  <si>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</si>
  <si>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</si>
  <si>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</si>
  <si>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</si>
  <si>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</si>
  <si>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</si>
  <si>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</si>
  <si>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</si>
  <si>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</si>
  <si>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</si>
  <si>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</si>
  <si>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</si>
  <si>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</si>
  <si>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</si>
  <si>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</si>
  <si>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</si>
  <si>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</si>
  <si>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</si>
  <si>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</si>
  <si>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</si>
  <si>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</si>
  <si>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</si>
  <si>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</si>
  <si>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</si>
  <si>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</si>
  <si>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</si>
  <si>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</si>
  <si>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</si>
  <si>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</si>
  <si>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</si>
  <si>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</si>
  <si>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</si>
  <si>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</si>
  <si>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</si>
  <si>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</si>
  <si>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</si>
  <si>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</si>
  <si>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</si>
  <si>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</si>
  <si>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</si>
  <si>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</si>
  <si>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</si>
  <si>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</si>
  <si>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</si>
  <si>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</si>
  <si>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</si>
  <si>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</si>
  <si>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</si>
  <si>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</si>
  <si>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</si>
  <si>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</si>
  <si>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</si>
  <si>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</si>
  <si>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</si>
  <si>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</si>
  <si>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</si>
  <si>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</si>
  <si>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</si>
  <si>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</si>
  <si>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</si>
  <si>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</si>
  <si>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</si>
  <si>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</si>
  <si>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</si>
  <si>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</si>
  <si>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</si>
  <si>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</si>
  <si>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</si>
  <si>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</si>
  <si>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</si>
  <si>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</si>
  <si>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</si>
  <si>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</si>
  <si>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</si>
  <si>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</si>
  <si>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</si>
  <si>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</si>
  <si>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</si>
  <si>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</si>
  <si>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</si>
  <si>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</si>
  <si>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</si>
  <si>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</si>
  <si>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</si>
  <si>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</si>
  <si>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</si>
  <si>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</si>
  <si>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</si>
  <si>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</si>
  <si>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</si>
  <si>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</si>
  <si>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</si>
  <si>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</si>
  <si>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</si>
  <si>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</si>
  <si>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</si>
  <si>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</si>
  <si>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</si>
  <si>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</si>
  <si>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</si>
  <si>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</si>
  <si>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</si>
  <si>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</si>
  <si>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</si>
  <si>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</si>
  <si>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</si>
  <si>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</si>
  <si>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</si>
  <si>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</si>
  <si>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</si>
  <si>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</si>
  <si>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</si>
  <si>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</si>
  <si>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</si>
  <si>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</si>
  <si>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</si>
  <si>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</si>
  <si>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</si>
  <si>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</si>
  <si>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</si>
  <si>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</si>
  <si>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</si>
  <si>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</si>
  <si>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</si>
  <si>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</si>
  <si>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</si>
  <si>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</si>
  <si>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</si>
  <si>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</si>
  <si>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</si>
  <si>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</si>
  <si>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</si>
  <si>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</si>
  <si>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</si>
  <si>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</si>
  <si>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</si>
  <si>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</si>
  <si>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</si>
  <si>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</si>
  <si>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</si>
  <si>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</si>
  <si>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</si>
  <si>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</si>
  <si>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</si>
  <si>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</si>
  <si>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</si>
  <si>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</si>
  <si>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</si>
  <si>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</si>
  <si>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</si>
  <si>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</si>
  <si>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</si>
  <si>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</si>
  <si>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</si>
  <si>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</si>
  <si>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</si>
  <si>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</si>
  <si>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</si>
  <si>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</si>
  <si>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</si>
  <si>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</si>
  <si>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</si>
  <si>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</si>
  <si>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</si>
  <si>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</si>
  <si>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</si>
  <si>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</si>
  <si>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</si>
  <si>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</si>
  <si>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</si>
  <si>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</si>
  <si>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</si>
  <si>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</si>
  <si>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</si>
  <si>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</si>
  <si>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</si>
  <si>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</si>
  <si>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</si>
  <si>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</si>
  <si>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</si>
  <si>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</si>
  <si>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</si>
  <si>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</si>
  <si>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</si>
  <si>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</si>
  <si>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</si>
  <si>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</si>
  <si>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</si>
  <si>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</si>
  <si>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</si>
  <si>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</si>
  <si>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</si>
  <si>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</si>
  <si>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</si>
  <si>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</si>
  <si>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</si>
  <si>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</si>
  <si>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</si>
  <si>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</si>
  <si>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</si>
  <si>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</si>
  <si>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</si>
  <si>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</si>
  <si>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</si>
  <si>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</si>
  <si>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</si>
  <si>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</si>
  <si>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</si>
  <si>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</si>
  <si>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</si>
  <si>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</si>
  <si>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</si>
  <si>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</si>
  <si>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</si>
  <si>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</si>
  <si>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</si>
  <si>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</si>
  <si>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</si>
  <si>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Prognoza na koniec trzeciego roku kalendarzowego, w którym jest realizowany  projekt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</si>
  <si>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</si>
  <si>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</si>
  <si>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</si>
  <si>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</si>
  <si>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</si>
  <si>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</si>
  <si>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</si>
  <si>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</si>
  <si>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</si>
  <si>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</si>
  <si>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</si>
  <si>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</si>
  <si>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</si>
  <si>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</si>
  <si>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</si>
  <si>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</si>
  <si>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</si>
  <si>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</si>
  <si>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</si>
  <si>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</si>
  <si>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</si>
  <si>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</si>
  <si>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</si>
  <si>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</si>
  <si>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</si>
  <si>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</si>
  <si>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</si>
  <si>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</si>
  <si>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</si>
  <si>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</si>
  <si>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</si>
  <si>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</si>
  <si>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</si>
  <si>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</si>
  <si>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</si>
  <si>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</si>
  <si>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</si>
  <si>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</si>
  <si>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</si>
  <si>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</si>
  <si>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</si>
  <si>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</si>
  <si>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</si>
  <si>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</si>
  <si>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</si>
  <si>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</si>
  <si>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</si>
  <si>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</si>
  <si>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</si>
  <si>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</si>
  <si>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</si>
  <si>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</si>
  <si>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</si>
  <si>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</si>
  <si>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</si>
  <si>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</si>
  <si>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</si>
  <si>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</si>
  <si>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</si>
  <si>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</si>
  <si>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</si>
  <si>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</si>
  <si>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</si>
  <si>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</si>
  <si>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</si>
  <si>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</si>
  <si>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</si>
  <si>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</si>
  <si>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</si>
  <si>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>NIP podmiotu powiązanego:</t>
  </si>
  <si>
    <t>2025 r.</t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</si>
  <si>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(dane w tys. PLN)</t>
    </r>
  </si>
  <si>
    <t>8. Zmiana stanu zobowiązań krótkoterminowych,  z wyjątkiem pożyczek i kredytów</t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</si>
  <si>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(dane w tys. PLN)</t>
    </r>
  </si>
  <si>
    <r>
      <t>PASYWA</t>
    </r>
    <r>
      <rPr>
        <sz val="12"/>
        <rFont val="Arial"/>
        <family val="2"/>
        <charset val="238"/>
      </rPr>
      <t xml:space="preserve">                 (dane w tys. PLN)</t>
    </r>
  </si>
  <si>
    <t xml:space="preserve">W poniższym polu należy:
- wskazać daty wyznaczające rozpoczęcie i zakończenie bieżącego okresu obrachunkowego (X), za jaki podawane są dane w sprawozdaniu finansowym (np. jeżeli wniosek zostanie złożony 25 maja 2026 należy wskazać, że za okres bieżacy przyjęto pierwszy kwartał roku 2026 tj. okres od 01.01.2026 do 30.03.2026).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</si>
</sst>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6337778862885"/>
        <bgColor indexed="64"/>
      </patternFill>
    </fill>
  </fills>
  <borders count="2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" fillId="13" borderId="0" applyNumberFormat="0" applyBorder="0" applyAlignment="0" applyProtection="0"/>
    <xf numFmtId="0" fontId="8" fillId="0" borderId="0"/>
  </cellStyleXfs>
  <cellXfs count="664">
    <xf numFmtId="0" fontId="0" fillId="0" borderId="0" xfId="0"/>
    <xf numFmtId="0" fontId="4" fillId="4" borderId="0" xfId="0" applyFont="1" applyFill="1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6" fillId="5" borderId="0" xfId="2" applyFont="1" applyFill="1" applyAlignment="1">
      <alignment horizontal="left" vertical="center"/>
    </xf>
    <xf numFmtId="0" fontId="7" fillId="6" borderId="0" xfId="2" applyFont="1" applyFill="1" applyAlignment="1">
      <alignment horizontal="left"/>
    </xf>
    <xf numFmtId="0" fontId="7" fillId="6" borderId="0" xfId="2" applyFont="1" applyFill="1" applyAlignment="1">
      <alignment horizontal="left" vertical="center"/>
    </xf>
    <xf numFmtId="0" fontId="9" fillId="6" borderId="0" xfId="2" applyFont="1" applyFill="1" applyAlignment="1">
      <alignment horizontal="left"/>
    </xf>
    <xf numFmtId="0" fontId="7" fillId="0" borderId="19" xfId="2" applyFont="1" applyBorder="1" applyAlignment="1" applyProtection="1">
      <alignment horizontal="left"/>
      <protection locked="0"/>
    </xf>
    <xf numFmtId="0" fontId="7" fillId="0" borderId="2" xfId="2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/>
      <protection locked="0"/>
    </xf>
    <xf numFmtId="4" fontId="7" fillId="0" borderId="35" xfId="2" applyNumberFormat="1" applyFont="1" applyBorder="1" applyAlignment="1" applyProtection="1">
      <alignment horizontal="left"/>
      <protection locked="0"/>
    </xf>
    <xf numFmtId="4" fontId="7" fillId="0" borderId="36" xfId="2" applyNumberFormat="1" applyFont="1" applyBorder="1" applyAlignment="1" applyProtection="1">
      <alignment horizontal="left"/>
      <protection locked="0"/>
    </xf>
    <xf numFmtId="4" fontId="7" fillId="0" borderId="37" xfId="2" applyNumberFormat="1" applyFont="1" applyBorder="1" applyAlignment="1" applyProtection="1">
      <alignment horizontal="left"/>
      <protection locked="0"/>
    </xf>
    <xf numFmtId="4" fontId="7" fillId="0" borderId="38" xfId="2" applyNumberFormat="1" applyFont="1" applyBorder="1" applyAlignment="1" applyProtection="1">
      <alignment horizontal="left"/>
      <protection locked="0"/>
    </xf>
    <xf numFmtId="4" fontId="7" fillId="0" borderId="39" xfId="2" applyNumberFormat="1" applyFont="1" applyBorder="1" applyAlignment="1" applyProtection="1">
      <alignment horizontal="left"/>
      <protection locked="0"/>
    </xf>
    <xf numFmtId="4" fontId="7" fillId="0" borderId="42" xfId="2" applyNumberFormat="1" applyFont="1" applyBorder="1" applyAlignment="1" applyProtection="1">
      <alignment horizontal="left"/>
      <protection locked="0"/>
    </xf>
    <xf numFmtId="4" fontId="7" fillId="0" borderId="43" xfId="2" applyNumberFormat="1" applyFont="1" applyBorder="1" applyAlignment="1" applyProtection="1">
      <alignment horizontal="left"/>
      <protection locked="0"/>
    </xf>
    <xf numFmtId="4" fontId="7" fillId="0" borderId="44" xfId="2" applyNumberFormat="1" applyFont="1" applyBorder="1" applyAlignment="1" applyProtection="1">
      <alignment horizontal="left"/>
      <protection locked="0"/>
    </xf>
    <xf numFmtId="4" fontId="7" fillId="0" borderId="45" xfId="2" applyNumberFormat="1" applyFont="1" applyBorder="1" applyAlignment="1" applyProtection="1">
      <alignment horizontal="left"/>
      <protection locked="0"/>
    </xf>
    <xf numFmtId="4" fontId="7" fillId="0" borderId="46" xfId="2" applyNumberFormat="1" applyFont="1" applyBorder="1" applyAlignment="1" applyProtection="1">
      <alignment horizontal="left"/>
      <protection locked="0"/>
    </xf>
    <xf numFmtId="4" fontId="7" fillId="0" borderId="47" xfId="2" applyNumberFormat="1" applyFont="1" applyBorder="1" applyAlignment="1" applyProtection="1">
      <alignment horizontal="left"/>
      <protection locked="0"/>
    </xf>
    <xf numFmtId="4" fontId="7" fillId="0" borderId="49" xfId="2" applyNumberFormat="1" applyFont="1" applyBorder="1" applyAlignment="1" applyProtection="1">
      <alignment horizontal="left"/>
      <protection locked="0"/>
    </xf>
    <xf numFmtId="4" fontId="7" fillId="0" borderId="50" xfId="2" applyNumberFormat="1" applyFont="1" applyBorder="1" applyAlignment="1" applyProtection="1">
      <alignment horizontal="left"/>
      <protection locked="0"/>
    </xf>
    <xf numFmtId="4" fontId="7" fillId="0" borderId="51" xfId="2" applyNumberFormat="1" applyFont="1" applyBorder="1" applyAlignment="1" applyProtection="1">
      <alignment horizontal="left"/>
      <protection locked="0"/>
    </xf>
    <xf numFmtId="4" fontId="7" fillId="0" borderId="52" xfId="2" applyNumberFormat="1" applyFont="1" applyBorder="1" applyAlignment="1" applyProtection="1">
      <alignment horizontal="left"/>
      <protection locked="0"/>
    </xf>
    <xf numFmtId="4" fontId="7" fillId="0" borderId="53" xfId="2" applyNumberFormat="1" applyFont="1" applyBorder="1" applyAlignment="1" applyProtection="1">
      <alignment horizontal="left"/>
      <protection locked="0"/>
    </xf>
    <xf numFmtId="4" fontId="7" fillId="0" borderId="54" xfId="2" applyNumberFormat="1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 vertical="center"/>
      <protection locked="0"/>
    </xf>
    <xf numFmtId="4" fontId="7" fillId="0" borderId="35" xfId="2" applyNumberFormat="1" applyFont="1" applyBorder="1" applyAlignment="1" applyProtection="1">
      <alignment horizontal="left" vertical="center"/>
      <protection locked="0"/>
    </xf>
    <xf numFmtId="4" fontId="7" fillId="0" borderId="36" xfId="2" applyNumberFormat="1" applyFont="1" applyBorder="1" applyAlignment="1" applyProtection="1">
      <alignment horizontal="left" vertical="center"/>
      <protection locked="0"/>
    </xf>
    <xf numFmtId="4" fontId="7" fillId="0" borderId="37" xfId="2" applyNumberFormat="1" applyFont="1" applyBorder="1" applyAlignment="1" applyProtection="1">
      <alignment horizontal="left" vertical="center"/>
      <protection locked="0"/>
    </xf>
    <xf numFmtId="4" fontId="7" fillId="0" borderId="38" xfId="2" applyNumberFormat="1" applyFont="1" applyBorder="1" applyAlignment="1" applyProtection="1">
      <alignment horizontal="left" vertical="center"/>
      <protection locked="0"/>
    </xf>
    <xf numFmtId="4" fontId="7" fillId="0" borderId="39" xfId="2" applyNumberFormat="1" applyFont="1" applyBorder="1" applyAlignment="1" applyProtection="1">
      <alignment horizontal="left" vertical="center"/>
      <protection locked="0"/>
    </xf>
    <xf numFmtId="4" fontId="7" fillId="0" borderId="41" xfId="2" applyNumberFormat="1" applyFont="1" applyBorder="1" applyAlignment="1" applyProtection="1">
      <alignment horizontal="left"/>
      <protection locked="0"/>
    </xf>
    <xf numFmtId="4" fontId="7" fillId="0" borderId="40" xfId="2" applyNumberFormat="1" applyFont="1" applyBorder="1" applyAlignment="1" applyProtection="1">
      <alignment horizontal="left"/>
      <protection locked="0"/>
    </xf>
    <xf numFmtId="4" fontId="7" fillId="0" borderId="48" xfId="2" applyNumberFormat="1" applyFont="1" applyBorder="1" applyAlignment="1" applyProtection="1">
      <alignment horizontal="left"/>
      <protection locked="0"/>
    </xf>
    <xf numFmtId="4" fontId="7" fillId="0" borderId="72" xfId="2" applyNumberFormat="1" applyFont="1" applyBorder="1" applyAlignment="1" applyProtection="1">
      <alignment horizontal="left"/>
      <protection locked="0"/>
    </xf>
    <xf numFmtId="4" fontId="7" fillId="0" borderId="73" xfId="2" applyNumberFormat="1" applyFont="1" applyBorder="1" applyAlignment="1" applyProtection="1">
      <alignment horizontal="left"/>
      <protection locked="0"/>
    </xf>
    <xf numFmtId="4" fontId="7" fillId="0" borderId="10" xfId="2" applyNumberFormat="1" applyFont="1" applyBorder="1" applyAlignment="1" applyProtection="1">
      <alignment horizontal="left"/>
      <protection locked="0"/>
    </xf>
    <xf numFmtId="4" fontId="7" fillId="0" borderId="74" xfId="2" applyNumberFormat="1" applyFont="1" applyBorder="1" applyAlignment="1" applyProtection="1">
      <alignment horizontal="left"/>
      <protection locked="0"/>
    </xf>
    <xf numFmtId="4" fontId="7" fillId="0" borderId="0" xfId="2" applyNumberFormat="1" applyFont="1" applyAlignment="1" applyProtection="1">
      <alignment horizontal="left"/>
      <protection locked="0"/>
    </xf>
    <xf numFmtId="4" fontId="7" fillId="0" borderId="75" xfId="2" applyNumberFormat="1" applyFont="1" applyBorder="1" applyAlignment="1" applyProtection="1">
      <alignment horizontal="left"/>
      <protection locked="0"/>
    </xf>
    <xf numFmtId="4" fontId="12" fillId="0" borderId="34" xfId="2" applyNumberFormat="1" applyFont="1" applyBorder="1" applyAlignment="1" applyProtection="1">
      <alignment horizontal="left" vertical="center"/>
      <protection locked="0"/>
    </xf>
    <xf numFmtId="4" fontId="12" fillId="0" borderId="35" xfId="2" applyNumberFormat="1" applyFont="1" applyBorder="1" applyAlignment="1" applyProtection="1">
      <alignment horizontal="left" vertical="center"/>
      <protection locked="0"/>
    </xf>
    <xf numFmtId="4" fontId="12" fillId="0" borderId="36" xfId="2" applyNumberFormat="1" applyFont="1" applyBorder="1" applyAlignment="1" applyProtection="1">
      <alignment horizontal="left" vertical="center"/>
      <protection locked="0"/>
    </xf>
    <xf numFmtId="4" fontId="12" fillId="0" borderId="37" xfId="2" applyNumberFormat="1" applyFont="1" applyBorder="1" applyAlignment="1" applyProtection="1">
      <alignment horizontal="left" vertical="center"/>
      <protection locked="0"/>
    </xf>
    <xf numFmtId="4" fontId="12" fillId="0" borderId="38" xfId="2" applyNumberFormat="1" applyFont="1" applyBorder="1" applyAlignment="1" applyProtection="1">
      <alignment horizontal="left" vertical="center"/>
      <protection locked="0"/>
    </xf>
    <xf numFmtId="4" fontId="12" fillId="0" borderId="39" xfId="2" applyNumberFormat="1" applyFont="1" applyBorder="1" applyAlignment="1" applyProtection="1">
      <alignment horizontal="left" vertical="center"/>
      <protection locked="0"/>
    </xf>
    <xf numFmtId="0" fontId="13" fillId="6" borderId="0" xfId="2" applyFont="1" applyFill="1" applyAlignment="1">
      <alignment horizontal="left"/>
    </xf>
    <xf numFmtId="4" fontId="7" fillId="0" borderId="86" xfId="2" applyNumberFormat="1" applyFont="1" applyBorder="1" applyAlignment="1" applyProtection="1">
      <alignment horizontal="left"/>
      <protection locked="0"/>
    </xf>
    <xf numFmtId="4" fontId="7" fillId="0" borderId="87" xfId="2" applyNumberFormat="1" applyFont="1" applyBorder="1" applyAlignment="1" applyProtection="1">
      <alignment horizontal="left"/>
      <protection locked="0"/>
    </xf>
    <xf numFmtId="164" fontId="7" fillId="0" borderId="42" xfId="2" applyNumberFormat="1" applyFont="1" applyBorder="1" applyAlignment="1" applyProtection="1">
      <alignment horizontal="left" vertical="center"/>
      <protection locked="0"/>
    </xf>
    <xf numFmtId="164" fontId="7" fillId="0" borderId="43" xfId="2" applyNumberFormat="1" applyFont="1" applyBorder="1" applyAlignment="1" applyProtection="1">
      <alignment horizontal="left" vertical="center"/>
      <protection locked="0"/>
    </xf>
    <xf numFmtId="164" fontId="7" fillId="0" borderId="44" xfId="2" applyNumberFormat="1" applyFont="1" applyBorder="1" applyAlignment="1" applyProtection="1">
      <alignment horizontal="left" vertical="center"/>
      <protection locked="0"/>
    </xf>
    <xf numFmtId="164" fontId="7" fillId="0" borderId="45" xfId="2" applyNumberFormat="1" applyFont="1" applyBorder="1" applyAlignment="1" applyProtection="1">
      <alignment horizontal="left" vertical="center"/>
      <protection locked="0"/>
    </xf>
    <xf numFmtId="164" fontId="7" fillId="0" borderId="46" xfId="2" applyNumberFormat="1" applyFont="1" applyBorder="1" applyAlignment="1" applyProtection="1">
      <alignment horizontal="left" vertical="center"/>
      <protection locked="0"/>
    </xf>
    <xf numFmtId="164" fontId="7" fillId="0" borderId="47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 vertical="center"/>
      <protection locked="0"/>
    </xf>
    <xf numFmtId="164" fontId="7" fillId="0" borderId="35" xfId="2" applyNumberFormat="1" applyFont="1" applyBorder="1" applyAlignment="1" applyProtection="1">
      <alignment horizontal="left" vertical="center"/>
      <protection locked="0"/>
    </xf>
    <xf numFmtId="164" fontId="7" fillId="0" borderId="36" xfId="2" applyNumberFormat="1" applyFont="1" applyBorder="1" applyAlignment="1" applyProtection="1">
      <alignment horizontal="left" vertical="center"/>
      <protection locked="0"/>
    </xf>
    <xf numFmtId="164" fontId="7" fillId="0" borderId="37" xfId="2" applyNumberFormat="1" applyFont="1" applyBorder="1" applyAlignment="1" applyProtection="1">
      <alignment horizontal="left" vertical="center"/>
      <protection locked="0"/>
    </xf>
    <xf numFmtId="164" fontId="7" fillId="0" borderId="38" xfId="2" applyNumberFormat="1" applyFont="1" applyBorder="1" applyAlignment="1" applyProtection="1">
      <alignment horizontal="left" vertical="center"/>
      <protection locked="0"/>
    </xf>
    <xf numFmtId="164" fontId="7" fillId="0" borderId="39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/>
      <protection locked="0"/>
    </xf>
    <xf numFmtId="164" fontId="7" fillId="0" borderId="35" xfId="2" applyNumberFormat="1" applyFont="1" applyBorder="1" applyAlignment="1" applyProtection="1">
      <alignment horizontal="left"/>
      <protection locked="0"/>
    </xf>
    <xf numFmtId="164" fontId="7" fillId="0" borderId="36" xfId="2" applyNumberFormat="1" applyFont="1" applyBorder="1" applyAlignment="1" applyProtection="1">
      <alignment horizontal="left"/>
      <protection locked="0"/>
    </xf>
    <xf numFmtId="164" fontId="7" fillId="0" borderId="37" xfId="2" applyNumberFormat="1" applyFont="1" applyBorder="1" applyAlignment="1" applyProtection="1">
      <alignment horizontal="left"/>
      <protection locked="0"/>
    </xf>
    <xf numFmtId="164" fontId="7" fillId="0" borderId="38" xfId="2" applyNumberFormat="1" applyFont="1" applyBorder="1" applyAlignment="1" applyProtection="1">
      <alignment horizontal="left"/>
      <protection locked="0"/>
    </xf>
    <xf numFmtId="164" fontId="7" fillId="0" borderId="39" xfId="2" applyNumberFormat="1" applyFont="1" applyBorder="1" applyAlignment="1" applyProtection="1">
      <alignment horizontal="left"/>
      <protection locked="0"/>
    </xf>
    <xf numFmtId="164" fontId="7" fillId="0" borderId="73" xfId="2" applyNumberFormat="1" applyFont="1" applyBorder="1" applyAlignment="1" applyProtection="1">
      <alignment horizontal="left" vertical="center"/>
      <protection locked="0"/>
    </xf>
    <xf numFmtId="164" fontId="7" fillId="0" borderId="10" xfId="2" applyNumberFormat="1" applyFont="1" applyBorder="1" applyAlignment="1" applyProtection="1">
      <alignment horizontal="left" vertical="center"/>
      <protection locked="0"/>
    </xf>
    <xf numFmtId="164" fontId="7" fillId="0" borderId="74" xfId="2" applyNumberFormat="1" applyFont="1" applyBorder="1" applyAlignment="1" applyProtection="1">
      <alignment horizontal="left" vertical="center"/>
      <protection locked="0"/>
    </xf>
    <xf numFmtId="164" fontId="7" fillId="0" borderId="86" xfId="2" applyNumberFormat="1" applyFont="1" applyBorder="1" applyAlignment="1" applyProtection="1">
      <alignment horizontal="left" vertical="center"/>
      <protection locked="0"/>
    </xf>
    <xf numFmtId="164" fontId="7" fillId="0" borderId="88" xfId="2" applyNumberFormat="1" applyFont="1" applyBorder="1" applyAlignment="1" applyProtection="1">
      <alignment horizontal="left" vertical="center"/>
      <protection locked="0"/>
    </xf>
    <xf numFmtId="164" fontId="7" fillId="0" borderId="89" xfId="2" applyNumberFormat="1" applyFont="1" applyBorder="1" applyAlignment="1" applyProtection="1">
      <alignment horizontal="left" vertical="center"/>
      <protection locked="0"/>
    </xf>
    <xf numFmtId="164" fontId="7" fillId="0" borderId="90" xfId="2" applyNumberFormat="1" applyFont="1" applyBorder="1" applyAlignment="1" applyProtection="1">
      <alignment horizontal="left" vertical="center"/>
      <protection locked="0"/>
    </xf>
    <xf numFmtId="164" fontId="7" fillId="0" borderId="91" xfId="2" applyNumberFormat="1" applyFont="1" applyBorder="1" applyAlignment="1" applyProtection="1">
      <alignment horizontal="left" vertical="center"/>
      <protection locked="0"/>
    </xf>
    <xf numFmtId="164" fontId="7" fillId="0" borderId="73" xfId="2" applyNumberFormat="1" applyFont="1" applyBorder="1" applyAlignment="1" applyProtection="1">
      <alignment horizontal="left"/>
      <protection locked="0"/>
    </xf>
    <xf numFmtId="164" fontId="7" fillId="0" borderId="90" xfId="2" applyNumberFormat="1" applyFont="1" applyBorder="1" applyAlignment="1" applyProtection="1">
      <alignment horizontal="left"/>
      <protection locked="0"/>
    </xf>
    <xf numFmtId="164" fontId="7" fillId="0" borderId="91" xfId="2" applyNumberFormat="1" applyFont="1" applyBorder="1" applyAlignment="1" applyProtection="1">
      <alignment horizontal="left"/>
      <protection locked="0"/>
    </xf>
    <xf numFmtId="164" fontId="7" fillId="0" borderId="86" xfId="2" applyNumberFormat="1" applyFont="1" applyBorder="1" applyAlignment="1" applyProtection="1">
      <alignment horizontal="left"/>
      <protection locked="0"/>
    </xf>
    <xf numFmtId="164" fontId="7" fillId="0" borderId="88" xfId="2" applyNumberFormat="1" applyFont="1" applyBorder="1" applyAlignment="1" applyProtection="1">
      <alignment horizontal="left"/>
      <protection locked="0"/>
    </xf>
    <xf numFmtId="164" fontId="7" fillId="0" borderId="89" xfId="2" applyNumberFormat="1" applyFont="1" applyBorder="1" applyAlignment="1" applyProtection="1">
      <alignment horizontal="left"/>
      <protection locked="0"/>
    </xf>
    <xf numFmtId="164" fontId="7" fillId="0" borderId="81" xfId="2" applyNumberFormat="1" applyFont="1" applyBorder="1" applyAlignment="1" applyProtection="1">
      <alignment horizontal="left" vertical="center"/>
      <protection locked="0"/>
    </xf>
    <xf numFmtId="164" fontId="7" fillId="0" borderId="82" xfId="2" applyNumberFormat="1" applyFont="1" applyBorder="1" applyAlignment="1" applyProtection="1">
      <alignment horizontal="left" vertical="center"/>
      <protection locked="0"/>
    </xf>
    <xf numFmtId="164" fontId="7" fillId="0" borderId="83" xfId="2" applyNumberFormat="1" applyFont="1" applyBorder="1" applyAlignment="1" applyProtection="1">
      <alignment horizontal="left" vertical="center"/>
      <protection locked="0"/>
    </xf>
    <xf numFmtId="164" fontId="7" fillId="0" borderId="84" xfId="2" applyNumberFormat="1" applyFont="1" applyBorder="1" applyAlignment="1" applyProtection="1">
      <alignment horizontal="left" vertical="center"/>
      <protection locked="0"/>
    </xf>
    <xf numFmtId="164" fontId="7" fillId="0" borderId="85" xfId="2" applyNumberFormat="1" applyFont="1" applyBorder="1" applyAlignment="1" applyProtection="1">
      <alignment horizontal="left" vertical="center"/>
      <protection locked="0"/>
    </xf>
    <xf numFmtId="164" fontId="7" fillId="0" borderId="80" xfId="2" applyNumberFormat="1" applyFont="1" applyBorder="1" applyAlignment="1" applyProtection="1">
      <alignment horizontal="left" vertical="center"/>
      <protection locked="0"/>
    </xf>
    <xf numFmtId="4" fontId="7" fillId="2" borderId="93" xfId="2" applyNumberFormat="1" applyFont="1" applyFill="1" applyBorder="1" applyAlignment="1" applyProtection="1">
      <alignment horizontal="left" vertical="center"/>
      <protection locked="0"/>
    </xf>
    <xf numFmtId="4" fontId="7" fillId="2" borderId="94" xfId="2" applyNumberFormat="1" applyFont="1" applyFill="1" applyBorder="1" applyAlignment="1" applyProtection="1">
      <alignment horizontal="left" vertical="center"/>
      <protection locked="0"/>
    </xf>
    <xf numFmtId="4" fontId="7" fillId="2" borderId="95" xfId="2" applyNumberFormat="1" applyFont="1" applyFill="1" applyBorder="1" applyAlignment="1" applyProtection="1">
      <alignment horizontal="left" vertical="center"/>
      <protection locked="0"/>
    </xf>
    <xf numFmtId="4" fontId="7" fillId="2" borderId="96" xfId="2" applyNumberFormat="1" applyFont="1" applyFill="1" applyBorder="1" applyAlignment="1" applyProtection="1">
      <alignment horizontal="left" vertical="center"/>
      <protection locked="0"/>
    </xf>
    <xf numFmtId="4" fontId="7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6" xfId="2" applyNumberFormat="1" applyFont="1" applyFill="1" applyBorder="1" applyAlignment="1" applyProtection="1">
      <alignment horizontal="left" vertical="center"/>
      <protection locked="0"/>
    </xf>
    <xf numFmtId="4" fontId="9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3" xfId="2" applyNumberFormat="1" applyFont="1" applyFill="1" applyBorder="1" applyAlignment="1" applyProtection="1">
      <alignment horizontal="left" vertical="center"/>
      <protection locked="0"/>
    </xf>
    <xf numFmtId="4" fontId="9" fillId="2" borderId="94" xfId="2" applyNumberFormat="1" applyFont="1" applyFill="1" applyBorder="1" applyAlignment="1" applyProtection="1">
      <alignment horizontal="left" vertical="center"/>
      <protection locked="0"/>
    </xf>
    <xf numFmtId="4" fontId="9" fillId="2" borderId="95" xfId="2" applyNumberFormat="1" applyFont="1" applyFill="1" applyBorder="1" applyAlignment="1" applyProtection="1">
      <alignment horizontal="left" vertical="center"/>
      <protection locked="0"/>
    </xf>
    <xf numFmtId="0" fontId="7" fillId="6" borderId="0" xfId="2" applyFont="1" applyFill="1" applyAlignment="1">
      <alignment horizontal="left" vertical="top"/>
    </xf>
    <xf numFmtId="4" fontId="7" fillId="2" borderId="93" xfId="2" applyNumberFormat="1" applyFont="1" applyFill="1" applyBorder="1" applyAlignment="1" applyProtection="1">
      <alignment horizontal="left" vertical="top"/>
      <protection locked="0"/>
    </xf>
    <xf numFmtId="4" fontId="7" fillId="2" borderId="94" xfId="2" applyNumberFormat="1" applyFont="1" applyFill="1" applyBorder="1" applyAlignment="1" applyProtection="1">
      <alignment horizontal="left" vertical="top"/>
      <protection locked="0"/>
    </xf>
    <xf numFmtId="4" fontId="7" fillId="2" borderId="95" xfId="2" applyNumberFormat="1" applyFont="1" applyFill="1" applyBorder="1" applyAlignment="1" applyProtection="1">
      <alignment horizontal="left" vertical="top"/>
      <protection locked="0"/>
    </xf>
    <xf numFmtId="4" fontId="9" fillId="2" borderId="96" xfId="2" applyNumberFormat="1" applyFont="1" applyFill="1" applyBorder="1" applyAlignment="1" applyProtection="1">
      <alignment horizontal="left" vertical="top"/>
      <protection locked="0"/>
    </xf>
    <xf numFmtId="4" fontId="9" fillId="2" borderId="97" xfId="2" applyNumberFormat="1" applyFont="1" applyFill="1" applyBorder="1" applyAlignment="1" applyProtection="1">
      <alignment horizontal="left" vertical="top"/>
      <protection locked="0"/>
    </xf>
    <xf numFmtId="4" fontId="9" fillId="2" borderId="93" xfId="2" applyNumberFormat="1" applyFont="1" applyFill="1" applyBorder="1" applyAlignment="1" applyProtection="1">
      <alignment horizontal="left" vertical="top"/>
      <protection locked="0"/>
    </xf>
    <xf numFmtId="4" fontId="9" fillId="2" borderId="94" xfId="2" applyNumberFormat="1" applyFont="1" applyFill="1" applyBorder="1" applyAlignment="1" applyProtection="1">
      <alignment horizontal="left" vertical="top"/>
      <protection locked="0"/>
    </xf>
    <xf numFmtId="4" fontId="9" fillId="2" borderId="95" xfId="2" applyNumberFormat="1" applyFont="1" applyFill="1" applyBorder="1" applyAlignment="1" applyProtection="1">
      <alignment horizontal="left" vertical="top"/>
      <protection locked="0"/>
    </xf>
    <xf numFmtId="4" fontId="7" fillId="2" borderId="96" xfId="2" applyNumberFormat="1" applyFont="1" applyFill="1" applyBorder="1" applyAlignment="1" applyProtection="1">
      <alignment horizontal="left" vertical="top"/>
      <protection locked="0"/>
    </xf>
    <xf numFmtId="4" fontId="7" fillId="2" borderId="97" xfId="2" applyNumberFormat="1" applyFont="1" applyFill="1" applyBorder="1" applyAlignment="1" applyProtection="1">
      <alignment horizontal="left" vertical="top"/>
      <protection locked="0"/>
    </xf>
    <xf numFmtId="4" fontId="7" fillId="2" borderId="107" xfId="2" applyNumberFormat="1" applyFont="1" applyFill="1" applyBorder="1" applyAlignment="1" applyProtection="1">
      <alignment horizontal="left" vertical="center"/>
      <protection locked="0"/>
    </xf>
    <xf numFmtId="4" fontId="7" fillId="2" borderId="108" xfId="2" applyNumberFormat="1" applyFont="1" applyFill="1" applyBorder="1" applyAlignment="1" applyProtection="1">
      <alignment horizontal="left" vertical="center"/>
      <protection locked="0"/>
    </xf>
    <xf numFmtId="4" fontId="7" fillId="2" borderId="109" xfId="2" applyNumberFormat="1" applyFont="1" applyFill="1" applyBorder="1" applyAlignment="1" applyProtection="1">
      <alignment horizontal="left" vertical="center"/>
      <protection locked="0"/>
    </xf>
    <xf numFmtId="4" fontId="7" fillId="2" borderId="110" xfId="2" applyNumberFormat="1" applyFont="1" applyFill="1" applyBorder="1" applyAlignment="1" applyProtection="1">
      <alignment horizontal="left" vertical="center"/>
      <protection locked="0"/>
    </xf>
    <xf numFmtId="4" fontId="7" fillId="2" borderId="111" xfId="2" applyNumberFormat="1" applyFont="1" applyFill="1" applyBorder="1" applyAlignment="1" applyProtection="1">
      <alignment horizontal="left" vertical="center"/>
      <protection locked="0"/>
    </xf>
    <xf numFmtId="4" fontId="7" fillId="2" borderId="112" xfId="2" applyNumberFormat="1" applyFont="1" applyFill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2" fontId="9" fillId="6" borderId="116" xfId="2" applyNumberFormat="1" applyFont="1" applyFill="1" applyBorder="1" applyAlignment="1">
      <alignment horizontal="left" vertical="center" wrapText="1"/>
    </xf>
    <xf numFmtId="2" fontId="9" fillId="6" borderId="117" xfId="2" applyNumberFormat="1" applyFont="1" applyFill="1" applyBorder="1" applyAlignment="1">
      <alignment horizontal="left" vertical="center" wrapText="1"/>
    </xf>
    <xf numFmtId="2" fontId="9" fillId="6" borderId="118" xfId="2" applyNumberFormat="1" applyFont="1" applyFill="1" applyBorder="1" applyAlignment="1">
      <alignment horizontal="left" vertical="center" wrapText="1"/>
    </xf>
    <xf numFmtId="2" fontId="9" fillId="6" borderId="99" xfId="2" applyNumberFormat="1" applyFont="1" applyFill="1" applyBorder="1" applyAlignment="1">
      <alignment horizontal="left" vertical="center" wrapText="1"/>
    </xf>
    <xf numFmtId="4" fontId="9" fillId="7" borderId="138" xfId="2" applyNumberFormat="1" applyFont="1" applyFill="1" applyBorder="1" applyAlignment="1" applyProtection="1">
      <alignment horizontal="left"/>
      <protection locked="0"/>
    </xf>
    <xf numFmtId="4" fontId="9" fillId="7" borderId="139" xfId="2" applyNumberFormat="1" applyFont="1" applyFill="1" applyBorder="1" applyAlignment="1" applyProtection="1">
      <alignment horizontal="left"/>
      <protection locked="0"/>
    </xf>
    <xf numFmtId="4" fontId="9" fillId="7" borderId="140" xfId="2" applyNumberFormat="1" applyFont="1" applyFill="1" applyBorder="1" applyAlignment="1" applyProtection="1">
      <alignment horizontal="left"/>
      <protection locked="0"/>
    </xf>
    <xf numFmtId="4" fontId="9" fillId="7" borderId="141" xfId="2" applyNumberFormat="1" applyFont="1" applyFill="1" applyBorder="1" applyAlignment="1" applyProtection="1">
      <alignment horizontal="left"/>
      <protection locked="0"/>
    </xf>
    <xf numFmtId="4" fontId="9" fillId="7" borderId="142" xfId="2" applyNumberFormat="1" applyFont="1" applyFill="1" applyBorder="1" applyAlignment="1" applyProtection="1">
      <alignment horizontal="left"/>
      <protection locked="0"/>
    </xf>
    <xf numFmtId="4" fontId="9" fillId="7" borderId="143" xfId="2" applyNumberFormat="1" applyFont="1" applyFill="1" applyBorder="1" applyAlignment="1" applyProtection="1">
      <alignment horizontal="left"/>
      <protection locked="0"/>
    </xf>
    <xf numFmtId="4" fontId="7" fillId="0" borderId="138" xfId="2" applyNumberFormat="1" applyFont="1" applyBorder="1" applyAlignment="1" applyProtection="1">
      <alignment horizontal="left"/>
      <protection locked="0"/>
    </xf>
    <xf numFmtId="4" fontId="7" fillId="0" borderId="139" xfId="2" applyNumberFormat="1" applyFont="1" applyBorder="1" applyAlignment="1" applyProtection="1">
      <alignment horizontal="left"/>
      <protection locked="0"/>
    </xf>
    <xf numFmtId="4" fontId="7" fillId="0" borderId="140" xfId="2" applyNumberFormat="1" applyFont="1" applyBorder="1" applyAlignment="1" applyProtection="1">
      <alignment horizontal="left"/>
      <protection locked="0"/>
    </xf>
    <xf numFmtId="4" fontId="7" fillId="0" borderId="141" xfId="2" applyNumberFormat="1" applyFont="1" applyBorder="1" applyAlignment="1" applyProtection="1">
      <alignment horizontal="left"/>
      <protection locked="0"/>
    </xf>
    <xf numFmtId="4" fontId="7" fillId="0" borderId="142" xfId="2" applyNumberFormat="1" applyFont="1" applyBorder="1" applyAlignment="1" applyProtection="1">
      <alignment horizontal="left"/>
      <protection locked="0"/>
    </xf>
    <xf numFmtId="4" fontId="7" fillId="0" borderId="143" xfId="2" applyNumberFormat="1" applyFont="1" applyBorder="1" applyAlignment="1" applyProtection="1">
      <alignment horizontal="left"/>
      <protection locked="0"/>
    </xf>
    <xf numFmtId="4" fontId="7" fillId="0" borderId="145" xfId="2" applyNumberFormat="1" applyFont="1" applyBorder="1" applyAlignment="1" applyProtection="1">
      <alignment horizontal="left"/>
      <protection locked="0"/>
    </xf>
    <xf numFmtId="4" fontId="7" fillId="7" borderId="42" xfId="2" applyNumberFormat="1" applyFont="1" applyFill="1" applyBorder="1" applyAlignment="1" applyProtection="1">
      <alignment horizontal="left"/>
      <protection locked="0"/>
    </xf>
    <xf numFmtId="4" fontId="7" fillId="7" borderId="43" xfId="2" applyNumberFormat="1" applyFont="1" applyFill="1" applyBorder="1" applyAlignment="1" applyProtection="1">
      <alignment horizontal="left"/>
      <protection locked="0"/>
    </xf>
    <xf numFmtId="4" fontId="7" fillId="7" borderId="44" xfId="2" applyNumberFormat="1" applyFont="1" applyFill="1" applyBorder="1" applyAlignment="1" applyProtection="1">
      <alignment horizontal="left"/>
      <protection locked="0"/>
    </xf>
    <xf numFmtId="4" fontId="7" fillId="7" borderId="145" xfId="2" applyNumberFormat="1" applyFont="1" applyFill="1" applyBorder="1" applyAlignment="1" applyProtection="1">
      <alignment horizontal="left"/>
      <protection locked="0"/>
    </xf>
    <xf numFmtId="4" fontId="7" fillId="7" borderId="46" xfId="2" applyNumberFormat="1" applyFont="1" applyFill="1" applyBorder="1" applyAlignment="1" applyProtection="1">
      <alignment horizontal="left"/>
      <protection locked="0"/>
    </xf>
    <xf numFmtId="4" fontId="7" fillId="7" borderId="47" xfId="2" applyNumberFormat="1" applyFont="1" applyFill="1" applyBorder="1" applyAlignment="1" applyProtection="1">
      <alignment horizontal="left"/>
      <protection locked="0"/>
    </xf>
    <xf numFmtId="4" fontId="7" fillId="7" borderId="138" xfId="2" applyNumberFormat="1" applyFont="1" applyFill="1" applyBorder="1" applyAlignment="1" applyProtection="1">
      <alignment horizontal="left"/>
      <protection locked="0"/>
    </xf>
    <xf numFmtId="4" fontId="7" fillId="7" borderId="139" xfId="2" applyNumberFormat="1" applyFont="1" applyFill="1" applyBorder="1" applyAlignment="1" applyProtection="1">
      <alignment horizontal="left"/>
      <protection locked="0"/>
    </xf>
    <xf numFmtId="4" fontId="7" fillId="7" borderId="140" xfId="2" applyNumberFormat="1" applyFont="1" applyFill="1" applyBorder="1" applyAlignment="1" applyProtection="1">
      <alignment horizontal="left"/>
      <protection locked="0"/>
    </xf>
    <xf numFmtId="4" fontId="7" fillId="7" borderId="141" xfId="2" applyNumberFormat="1" applyFont="1" applyFill="1" applyBorder="1" applyAlignment="1" applyProtection="1">
      <alignment horizontal="left"/>
      <protection locked="0"/>
    </xf>
    <xf numFmtId="4" fontId="7" fillId="7" borderId="142" xfId="2" applyNumberFormat="1" applyFont="1" applyFill="1" applyBorder="1" applyAlignment="1" applyProtection="1">
      <alignment horizontal="left"/>
      <protection locked="0"/>
    </xf>
    <xf numFmtId="4" fontId="7" fillId="7" borderId="143" xfId="2" applyNumberFormat="1" applyFont="1" applyFill="1" applyBorder="1" applyAlignment="1" applyProtection="1">
      <alignment horizontal="left"/>
      <protection locked="0"/>
    </xf>
    <xf numFmtId="4" fontId="7" fillId="0" borderId="147" xfId="2" applyNumberFormat="1" applyFont="1" applyBorder="1" applyAlignment="1" applyProtection="1">
      <alignment horizontal="left"/>
      <protection locked="0"/>
    </xf>
    <xf numFmtId="4" fontId="7" fillId="0" borderId="148" xfId="2" applyNumberFormat="1" applyFont="1" applyBorder="1" applyAlignment="1" applyProtection="1">
      <alignment horizontal="left"/>
      <protection locked="0"/>
    </xf>
    <xf numFmtId="4" fontId="7" fillId="0" borderId="149" xfId="2" applyNumberFormat="1" applyFont="1" applyBorder="1" applyAlignment="1" applyProtection="1">
      <alignment horizontal="left"/>
      <protection locked="0"/>
    </xf>
    <xf numFmtId="4" fontId="7" fillId="0" borderId="150" xfId="2" applyNumberFormat="1" applyFont="1" applyBorder="1" applyAlignment="1" applyProtection="1">
      <alignment horizontal="left"/>
      <protection locked="0"/>
    </xf>
    <xf numFmtId="4" fontId="7" fillId="0" borderId="151" xfId="2" applyNumberFormat="1" applyFont="1" applyBorder="1" applyAlignment="1" applyProtection="1">
      <alignment horizontal="left"/>
      <protection locked="0"/>
    </xf>
    <xf numFmtId="4" fontId="7" fillId="0" borderId="152" xfId="2" applyNumberFormat="1" applyFont="1" applyBorder="1" applyAlignment="1" applyProtection="1">
      <alignment horizontal="left"/>
      <protection locked="0"/>
    </xf>
    <xf numFmtId="4" fontId="9" fillId="7" borderId="55" xfId="2" applyNumberFormat="1" applyFont="1" applyFill="1" applyBorder="1" applyAlignment="1" applyProtection="1">
      <alignment horizontal="left"/>
      <protection locked="0"/>
    </xf>
    <xf numFmtId="4" fontId="9" fillId="7" borderId="56" xfId="2" applyNumberFormat="1" applyFont="1" applyFill="1" applyBorder="1" applyAlignment="1" applyProtection="1">
      <alignment horizontal="left"/>
      <protection locked="0"/>
    </xf>
    <xf numFmtId="4" fontId="9" fillId="7" borderId="57" xfId="2" applyNumberFormat="1" applyFont="1" applyFill="1" applyBorder="1" applyAlignment="1" applyProtection="1">
      <alignment horizontal="left"/>
      <protection locked="0"/>
    </xf>
    <xf numFmtId="4" fontId="9" fillId="7" borderId="153" xfId="2" applyNumberFormat="1" applyFont="1" applyFill="1" applyBorder="1" applyAlignment="1" applyProtection="1">
      <alignment horizontal="left"/>
      <protection locked="0"/>
    </xf>
    <xf numFmtId="4" fontId="9" fillId="7" borderId="24" xfId="2" applyNumberFormat="1" applyFont="1" applyFill="1" applyBorder="1" applyAlignment="1" applyProtection="1">
      <alignment horizontal="left"/>
      <protection locked="0"/>
    </xf>
    <xf numFmtId="4" fontId="7" fillId="0" borderId="154" xfId="2" applyNumberFormat="1" applyFont="1" applyBorder="1" applyAlignment="1" applyProtection="1">
      <alignment horizontal="left"/>
      <protection locked="0"/>
    </xf>
    <xf numFmtId="4" fontId="7" fillId="7" borderId="154" xfId="2" applyNumberFormat="1" applyFont="1" applyFill="1" applyBorder="1" applyAlignment="1" applyProtection="1">
      <alignment horizontal="left"/>
      <protection locked="0"/>
    </xf>
    <xf numFmtId="4" fontId="7" fillId="0" borderId="156" xfId="2" applyNumberFormat="1" applyFont="1" applyBorder="1" applyAlignment="1" applyProtection="1">
      <alignment horizontal="left"/>
      <protection locked="0"/>
    </xf>
    <xf numFmtId="4" fontId="7" fillId="0" borderId="157" xfId="2" applyNumberFormat="1" applyFont="1" applyBorder="1" applyAlignment="1" applyProtection="1">
      <alignment horizontal="left"/>
      <protection locked="0"/>
    </xf>
    <xf numFmtId="4" fontId="7" fillId="0" borderId="158" xfId="2" applyNumberFormat="1" applyFont="1" applyBorder="1" applyAlignment="1" applyProtection="1">
      <alignment horizontal="left"/>
      <protection locked="0"/>
    </xf>
    <xf numFmtId="4" fontId="7" fillId="0" borderId="159" xfId="2" applyNumberFormat="1" applyFont="1" applyBorder="1" applyAlignment="1" applyProtection="1">
      <alignment horizontal="left"/>
      <protection locked="0"/>
    </xf>
    <xf numFmtId="4" fontId="7" fillId="0" borderId="160" xfId="2" applyNumberFormat="1" applyFont="1" applyBorder="1" applyAlignment="1" applyProtection="1">
      <alignment horizontal="left"/>
      <protection locked="0"/>
    </xf>
    <xf numFmtId="4" fontId="7" fillId="0" borderId="90" xfId="2" applyNumberFormat="1" applyFont="1" applyBorder="1" applyAlignment="1" applyProtection="1">
      <alignment horizontal="left"/>
      <protection locked="0"/>
    </xf>
    <xf numFmtId="4" fontId="7" fillId="0" borderId="91" xfId="2" applyNumberFormat="1" applyFont="1" applyBorder="1" applyAlignment="1" applyProtection="1">
      <alignment horizontal="left"/>
      <protection locked="0"/>
    </xf>
    <xf numFmtId="4" fontId="7" fillId="0" borderId="161" xfId="2" applyNumberFormat="1" applyFont="1" applyBorder="1" applyAlignment="1" applyProtection="1">
      <alignment horizontal="left"/>
      <protection locked="0"/>
    </xf>
    <xf numFmtId="4" fontId="7" fillId="0" borderId="89" xfId="2" applyNumberFormat="1" applyFont="1" applyBorder="1" applyAlignment="1" applyProtection="1">
      <alignment horizontal="left"/>
      <protection locked="0"/>
    </xf>
    <xf numFmtId="4" fontId="12" fillId="0" borderId="156" xfId="2" applyNumberFormat="1" applyFont="1" applyBorder="1" applyAlignment="1" applyProtection="1">
      <alignment horizontal="left" vertical="center"/>
      <protection locked="0"/>
    </xf>
    <xf numFmtId="4" fontId="12" fillId="0" borderId="157" xfId="2" applyNumberFormat="1" applyFont="1" applyBorder="1" applyAlignment="1" applyProtection="1">
      <alignment horizontal="left" vertical="center"/>
      <protection locked="0"/>
    </xf>
    <xf numFmtId="4" fontId="12" fillId="0" borderId="158" xfId="2" applyNumberFormat="1" applyFont="1" applyBorder="1" applyAlignment="1" applyProtection="1">
      <alignment horizontal="left" vertical="center"/>
      <protection locked="0"/>
    </xf>
    <xf numFmtId="4" fontId="12" fillId="0" borderId="167" xfId="2" applyNumberFormat="1" applyFont="1" applyBorder="1" applyAlignment="1" applyProtection="1">
      <alignment horizontal="left" vertical="center"/>
      <protection locked="0"/>
    </xf>
    <xf numFmtId="4" fontId="12" fillId="0" borderId="168" xfId="2" applyNumberFormat="1" applyFont="1" applyBorder="1" applyAlignment="1" applyProtection="1">
      <alignment horizontal="left" vertical="center"/>
      <protection locked="0"/>
    </xf>
    <xf numFmtId="4" fontId="12" fillId="0" borderId="160" xfId="2" applyNumberFormat="1" applyFont="1" applyBorder="1" applyAlignment="1" applyProtection="1">
      <alignment horizontal="left" vertical="center"/>
      <protection locked="0"/>
    </xf>
    <xf numFmtId="4" fontId="7" fillId="0" borderId="156" xfId="2" applyNumberFormat="1" applyFont="1" applyBorder="1" applyAlignment="1" applyProtection="1">
      <alignment horizontal="left" vertical="center"/>
      <protection locked="0"/>
    </xf>
    <xf numFmtId="4" fontId="7" fillId="0" borderId="157" xfId="2" applyNumberFormat="1" applyFont="1" applyBorder="1" applyAlignment="1" applyProtection="1">
      <alignment horizontal="left" vertical="center"/>
      <protection locked="0"/>
    </xf>
    <xf numFmtId="4" fontId="7" fillId="0" borderId="158" xfId="2" applyNumberFormat="1" applyFont="1" applyBorder="1" applyAlignment="1" applyProtection="1">
      <alignment horizontal="left" vertical="center"/>
      <protection locked="0"/>
    </xf>
    <xf numFmtId="4" fontId="7" fillId="0" borderId="167" xfId="2" applyNumberFormat="1" applyFont="1" applyBorder="1" applyAlignment="1" applyProtection="1">
      <alignment horizontal="left" vertical="center"/>
      <protection locked="0"/>
    </xf>
    <xf numFmtId="4" fontId="7" fillId="0" borderId="168" xfId="2" applyNumberFormat="1" applyFont="1" applyBorder="1" applyAlignment="1" applyProtection="1">
      <alignment horizontal="left" vertical="center"/>
      <protection locked="0"/>
    </xf>
    <xf numFmtId="4" fontId="7" fillId="0" borderId="160" xfId="2" applyNumberFormat="1" applyFont="1" applyBorder="1" applyAlignment="1" applyProtection="1">
      <alignment horizontal="left" vertical="center"/>
      <protection locked="0"/>
    </xf>
    <xf numFmtId="4" fontId="7" fillId="0" borderId="167" xfId="2" applyNumberFormat="1" applyFont="1" applyBorder="1" applyAlignment="1" applyProtection="1">
      <alignment horizontal="left"/>
      <protection locked="0"/>
    </xf>
    <xf numFmtId="4" fontId="7" fillId="0" borderId="168" xfId="2" applyNumberFormat="1" applyFont="1" applyBorder="1" applyAlignment="1" applyProtection="1">
      <alignment horizontal="left"/>
      <protection locked="0"/>
    </xf>
    <xf numFmtId="4" fontId="14" fillId="0" borderId="170" xfId="2" applyNumberFormat="1" applyFont="1" applyBorder="1" applyAlignment="1" applyProtection="1">
      <alignment horizontal="left"/>
      <protection locked="0"/>
    </xf>
    <xf numFmtId="4" fontId="14" fillId="0" borderId="171" xfId="2" applyNumberFormat="1" applyFont="1" applyBorder="1" applyAlignment="1" applyProtection="1">
      <alignment horizontal="left"/>
      <protection locked="0"/>
    </xf>
    <xf numFmtId="4" fontId="14" fillId="0" borderId="172" xfId="2" applyNumberFormat="1" applyFont="1" applyBorder="1" applyAlignment="1" applyProtection="1">
      <alignment horizontal="left"/>
      <protection locked="0"/>
    </xf>
    <xf numFmtId="4" fontId="14" fillId="0" borderId="173" xfId="2" applyNumberFormat="1" applyFont="1" applyBorder="1" applyAlignment="1" applyProtection="1">
      <alignment horizontal="left"/>
      <protection locked="0"/>
    </xf>
    <xf numFmtId="4" fontId="14" fillId="0" borderId="174" xfId="2" applyNumberFormat="1" applyFont="1" applyBorder="1" applyAlignment="1" applyProtection="1">
      <alignment horizontal="left"/>
      <protection locked="0"/>
    </xf>
    <xf numFmtId="4" fontId="14" fillId="0" borderId="175" xfId="2" applyNumberFormat="1" applyFont="1" applyBorder="1" applyAlignment="1" applyProtection="1">
      <alignment horizontal="left"/>
      <protection locked="0"/>
    </xf>
    <xf numFmtId="4" fontId="14" fillId="0" borderId="156" xfId="2" applyNumberFormat="1" applyFont="1" applyBorder="1" applyAlignment="1" applyProtection="1">
      <alignment horizontal="left"/>
      <protection locked="0"/>
    </xf>
    <xf numFmtId="4" fontId="14" fillId="0" borderId="157" xfId="2" applyNumberFormat="1" applyFont="1" applyBorder="1" applyAlignment="1" applyProtection="1">
      <alignment horizontal="left"/>
      <protection locked="0"/>
    </xf>
    <xf numFmtId="4" fontId="14" fillId="0" borderId="158" xfId="2" applyNumberFormat="1" applyFont="1" applyBorder="1" applyAlignment="1" applyProtection="1">
      <alignment horizontal="left"/>
      <protection locked="0"/>
    </xf>
    <xf numFmtId="4" fontId="14" fillId="0" borderId="167" xfId="2" applyNumberFormat="1" applyFont="1" applyBorder="1" applyAlignment="1" applyProtection="1">
      <alignment horizontal="left"/>
      <protection locked="0"/>
    </xf>
    <xf numFmtId="4" fontId="14" fillId="0" borderId="168" xfId="2" applyNumberFormat="1" applyFont="1" applyBorder="1" applyAlignment="1" applyProtection="1">
      <alignment horizontal="left"/>
      <protection locked="0"/>
    </xf>
    <xf numFmtId="4" fontId="14" fillId="0" borderId="160" xfId="2" applyNumberFormat="1" applyFont="1" applyBorder="1" applyAlignment="1" applyProtection="1">
      <alignment horizontal="left"/>
      <protection locked="0"/>
    </xf>
    <xf numFmtId="164" fontId="7" fillId="0" borderId="166" xfId="2" applyNumberFormat="1" applyFont="1" applyBorder="1" applyAlignment="1" applyProtection="1">
      <alignment horizontal="left" vertical="center"/>
      <protection locked="0"/>
    </xf>
    <xf numFmtId="164" fontId="7" fillId="0" borderId="156" xfId="2" applyNumberFormat="1" applyFont="1" applyBorder="1" applyAlignment="1" applyProtection="1">
      <alignment horizontal="left" vertical="center"/>
      <protection locked="0"/>
    </xf>
    <xf numFmtId="164" fontId="7" fillId="0" borderId="157" xfId="2" applyNumberFormat="1" applyFont="1" applyBorder="1" applyAlignment="1" applyProtection="1">
      <alignment horizontal="left" vertical="center"/>
      <protection locked="0"/>
    </xf>
    <xf numFmtId="164" fontId="7" fillId="0" borderId="158" xfId="2" applyNumberFormat="1" applyFont="1" applyBorder="1" applyAlignment="1" applyProtection="1">
      <alignment horizontal="left" vertical="center"/>
      <protection locked="0"/>
    </xf>
    <xf numFmtId="164" fontId="7" fillId="0" borderId="167" xfId="2" applyNumberFormat="1" applyFont="1" applyBorder="1" applyAlignment="1" applyProtection="1">
      <alignment horizontal="left" vertical="center"/>
      <protection locked="0"/>
    </xf>
    <xf numFmtId="164" fontId="7" fillId="0" borderId="168" xfId="2" applyNumberFormat="1" applyFont="1" applyBorder="1" applyAlignment="1" applyProtection="1">
      <alignment horizontal="left" vertical="center"/>
      <protection locked="0"/>
    </xf>
    <xf numFmtId="164" fontId="7" fillId="0" borderId="160" xfId="2" applyNumberFormat="1" applyFont="1" applyBorder="1" applyAlignment="1" applyProtection="1">
      <alignment horizontal="left" vertical="center"/>
      <protection locked="0"/>
    </xf>
    <xf numFmtId="0" fontId="6" fillId="8" borderId="0" xfId="2" applyFont="1" applyFill="1" applyAlignment="1">
      <alignment horizontal="left" vertical="center"/>
    </xf>
    <xf numFmtId="0" fontId="7" fillId="9" borderId="115" xfId="2" applyFont="1" applyFill="1" applyBorder="1" applyAlignment="1">
      <alignment horizontal="left" vertical="center" wrapText="1"/>
    </xf>
    <xf numFmtId="0" fontId="7" fillId="10" borderId="0" xfId="2" applyFont="1" applyFill="1" applyAlignment="1">
      <alignment horizontal="left"/>
    </xf>
    <xf numFmtId="0" fontId="9" fillId="10" borderId="0" xfId="2" applyFont="1" applyFill="1" applyAlignment="1">
      <alignment horizontal="left"/>
    </xf>
    <xf numFmtId="0" fontId="7" fillId="9" borderId="5" xfId="2" applyFont="1" applyFill="1" applyBorder="1" applyAlignment="1">
      <alignment horizontal="left" vertical="center" wrapText="1"/>
    </xf>
    <xf numFmtId="0" fontId="7" fillId="9" borderId="21" xfId="2" applyFont="1" applyFill="1" applyBorder="1" applyAlignment="1">
      <alignment horizontal="left" vertical="center" wrapText="1"/>
    </xf>
    <xf numFmtId="0" fontId="7" fillId="9" borderId="1" xfId="2" applyFont="1" applyFill="1" applyBorder="1" applyAlignment="1">
      <alignment horizontal="left" vertical="center" wrapText="1"/>
    </xf>
    <xf numFmtId="0" fontId="7" fillId="9" borderId="20" xfId="2" applyFont="1" applyFill="1" applyBorder="1" applyAlignment="1">
      <alignment horizontal="left" vertical="center" wrapText="1"/>
    </xf>
    <xf numFmtId="0" fontId="7" fillId="9" borderId="23" xfId="2" applyFont="1" applyFill="1" applyBorder="1" applyAlignment="1">
      <alignment horizontal="left" vertical="center" wrapText="1"/>
    </xf>
    <xf numFmtId="0" fontId="7" fillId="9" borderId="0" xfId="2" applyFont="1" applyFill="1" applyAlignment="1">
      <alignment horizontal="left"/>
    </xf>
    <xf numFmtId="0" fontId="7" fillId="9" borderId="0" xfId="2" applyFont="1" applyFill="1" applyAlignment="1">
      <alignment horizontal="left" vertical="center"/>
    </xf>
    <xf numFmtId="0" fontId="7" fillId="9" borderId="22" xfId="2" applyFont="1" applyFill="1" applyBorder="1" applyAlignment="1">
      <alignment horizontal="left" vertical="center"/>
    </xf>
    <xf numFmtId="0" fontId="9" fillId="9" borderId="22" xfId="2" applyFont="1" applyFill="1" applyBorder="1" applyAlignment="1">
      <alignment horizontal="left" vertical="center" wrapText="1"/>
    </xf>
    <xf numFmtId="0" fontId="7" fillId="9" borderId="20" xfId="2" applyFont="1" applyFill="1" applyBorder="1" applyAlignment="1">
      <alignment horizontal="left" vertical="center" wrapText="1" shrinkToFit="1"/>
    </xf>
    <xf numFmtId="0" fontId="7" fillId="9" borderId="2" xfId="2" applyFont="1" applyFill="1" applyBorder="1" applyAlignment="1">
      <alignment horizontal="left" vertical="center" wrapText="1"/>
    </xf>
    <xf numFmtId="0" fontId="7" fillId="9" borderId="21" xfId="2" applyFont="1" applyFill="1" applyBorder="1" applyAlignment="1">
      <alignment horizontal="left"/>
    </xf>
    <xf numFmtId="0" fontId="7" fillId="9" borderId="1" xfId="2" applyFont="1" applyFill="1" applyBorder="1" applyAlignment="1">
      <alignment horizontal="left"/>
    </xf>
    <xf numFmtId="0" fontId="7" fillId="9" borderId="20" xfId="2" applyFont="1" applyFill="1" applyBorder="1" applyAlignment="1">
      <alignment horizontal="left"/>
    </xf>
    <xf numFmtId="0" fontId="9" fillId="9" borderId="0" xfId="2" applyFont="1" applyFill="1" applyAlignment="1">
      <alignment horizontal="left"/>
    </xf>
    <xf numFmtId="0" fontId="9" fillId="11" borderId="24" xfId="2" applyFont="1" applyFill="1" applyBorder="1" applyAlignment="1">
      <alignment horizontal="left"/>
    </xf>
    <xf numFmtId="0" fontId="9" fillId="11" borderId="25" xfId="2" applyFont="1" applyFill="1" applyBorder="1" applyAlignment="1">
      <alignment horizontal="left"/>
    </xf>
    <xf numFmtId="0" fontId="9" fillId="11" borderId="41" xfId="2" applyFont="1" applyFill="1" applyBorder="1" applyAlignment="1">
      <alignment horizontal="left"/>
    </xf>
    <xf numFmtId="0" fontId="9" fillId="11" borderId="40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/>
    </xf>
    <xf numFmtId="4" fontId="9" fillId="11" borderId="35" xfId="2" applyNumberFormat="1" applyFont="1" applyFill="1" applyBorder="1" applyAlignment="1">
      <alignment horizontal="left"/>
    </xf>
    <xf numFmtId="4" fontId="9" fillId="11" borderId="36" xfId="2" applyNumberFormat="1" applyFont="1" applyFill="1" applyBorder="1" applyAlignment="1">
      <alignment horizontal="left"/>
    </xf>
    <xf numFmtId="4" fontId="9" fillId="11" borderId="37" xfId="2" applyNumberFormat="1" applyFont="1" applyFill="1" applyBorder="1" applyAlignment="1">
      <alignment horizontal="left"/>
    </xf>
    <xf numFmtId="4" fontId="9" fillId="11" borderId="38" xfId="2" applyNumberFormat="1" applyFont="1" applyFill="1" applyBorder="1" applyAlignment="1">
      <alignment horizontal="left"/>
    </xf>
    <xf numFmtId="4" fontId="9" fillId="11" borderId="39" xfId="2" applyNumberFormat="1" applyFont="1" applyFill="1" applyBorder="1" applyAlignment="1">
      <alignment horizontal="left"/>
    </xf>
    <xf numFmtId="0" fontId="7" fillId="11" borderId="41" xfId="2" applyFont="1" applyFill="1" applyBorder="1" applyAlignment="1">
      <alignment horizontal="left"/>
    </xf>
    <xf numFmtId="4" fontId="7" fillId="11" borderId="42" xfId="2" applyNumberFormat="1" applyFont="1" applyFill="1" applyBorder="1" applyAlignment="1">
      <alignment horizontal="left"/>
    </xf>
    <xf numFmtId="4" fontId="7" fillId="11" borderId="43" xfId="2" applyNumberFormat="1" applyFont="1" applyFill="1" applyBorder="1" applyAlignment="1">
      <alignment horizontal="left"/>
    </xf>
    <xf numFmtId="4" fontId="7" fillId="11" borderId="44" xfId="2" applyNumberFormat="1" applyFont="1" applyFill="1" applyBorder="1" applyAlignment="1">
      <alignment horizontal="left"/>
    </xf>
    <xf numFmtId="4" fontId="7" fillId="11" borderId="45" xfId="2" applyNumberFormat="1" applyFont="1" applyFill="1" applyBorder="1" applyAlignment="1">
      <alignment horizontal="left"/>
    </xf>
    <xf numFmtId="4" fontId="7" fillId="11" borderId="46" xfId="2" applyNumberFormat="1" applyFont="1" applyFill="1" applyBorder="1" applyAlignment="1">
      <alignment horizontal="left"/>
    </xf>
    <xf numFmtId="4" fontId="7" fillId="11" borderId="47" xfId="2" applyNumberFormat="1" applyFont="1" applyFill="1" applyBorder="1" applyAlignment="1">
      <alignment horizontal="left"/>
    </xf>
    <xf numFmtId="0" fontId="7" fillId="10" borderId="32" xfId="2" applyFont="1" applyFill="1" applyBorder="1" applyAlignment="1">
      <alignment horizontal="left"/>
    </xf>
    <xf numFmtId="0" fontId="9" fillId="10" borderId="33" xfId="2" applyFont="1" applyFill="1" applyBorder="1" applyAlignment="1">
      <alignment horizontal="left"/>
    </xf>
    <xf numFmtId="0" fontId="7" fillId="10" borderId="33" xfId="2" applyFont="1" applyFill="1" applyBorder="1" applyAlignment="1">
      <alignment horizontal="left"/>
    </xf>
    <xf numFmtId="0" fontId="7" fillId="9" borderId="32" xfId="2" applyFont="1" applyFill="1" applyBorder="1" applyAlignment="1">
      <alignment horizontal="left"/>
    </xf>
    <xf numFmtId="0" fontId="7" fillId="9" borderId="40" xfId="2" applyFont="1" applyFill="1" applyBorder="1" applyAlignment="1">
      <alignment horizontal="left"/>
    </xf>
    <xf numFmtId="0" fontId="7" fillId="9" borderId="41" xfId="2" applyFont="1" applyFill="1" applyBorder="1" applyAlignment="1">
      <alignment horizontal="left"/>
    </xf>
    <xf numFmtId="0" fontId="9" fillId="12" borderId="24" xfId="2" applyFont="1" applyFill="1" applyBorder="1" applyAlignment="1">
      <alignment horizontal="left"/>
    </xf>
    <xf numFmtId="0" fontId="9" fillId="12" borderId="25" xfId="2" applyFont="1" applyFill="1" applyBorder="1" applyAlignment="1">
      <alignment horizontal="left"/>
    </xf>
    <xf numFmtId="4" fontId="9" fillId="12" borderId="26" xfId="2" applyNumberFormat="1" applyFont="1" applyFill="1" applyBorder="1" applyAlignment="1">
      <alignment horizontal="left"/>
    </xf>
    <xf numFmtId="4" fontId="9" fillId="12" borderId="27" xfId="2" applyNumberFormat="1" applyFont="1" applyFill="1" applyBorder="1" applyAlignment="1">
      <alignment horizontal="left"/>
    </xf>
    <xf numFmtId="4" fontId="9" fillId="12" borderId="28" xfId="2" applyNumberFormat="1" applyFont="1" applyFill="1" applyBorder="1" applyAlignment="1">
      <alignment horizontal="left"/>
    </xf>
    <xf numFmtId="4" fontId="9" fillId="12" borderId="29" xfId="2" applyNumberFormat="1" applyFont="1" applyFill="1" applyBorder="1" applyAlignment="1">
      <alignment horizontal="left"/>
    </xf>
    <xf numFmtId="4" fontId="9" fillId="12" borderId="30" xfId="2" applyNumberFormat="1" applyFont="1" applyFill="1" applyBorder="1" applyAlignment="1">
      <alignment horizontal="left"/>
    </xf>
    <xf numFmtId="4" fontId="9" fillId="12" borderId="31" xfId="2" applyNumberFormat="1" applyFont="1" applyFill="1" applyBorder="1" applyAlignment="1">
      <alignment horizontal="left"/>
    </xf>
    <xf numFmtId="0" fontId="9" fillId="3" borderId="0" xfId="2" applyFont="1" applyFill="1" applyAlignment="1">
      <alignment horizontal="left"/>
    </xf>
    <xf numFmtId="0" fontId="9" fillId="10" borderId="41" xfId="2" applyFont="1" applyFill="1" applyBorder="1" applyAlignment="1">
      <alignment horizontal="left"/>
    </xf>
    <xf numFmtId="0" fontId="9" fillId="10" borderId="40" xfId="2" applyFont="1" applyFill="1" applyBorder="1" applyAlignment="1">
      <alignment horizontal="left"/>
    </xf>
    <xf numFmtId="0" fontId="7" fillId="10" borderId="41" xfId="2" applyFont="1" applyFill="1" applyBorder="1" applyAlignment="1">
      <alignment horizontal="left"/>
    </xf>
    <xf numFmtId="0" fontId="7" fillId="10" borderId="40" xfId="2" applyFont="1" applyFill="1" applyBorder="1" applyAlignment="1">
      <alignment horizontal="left"/>
    </xf>
    <xf numFmtId="4" fontId="9" fillId="10" borderId="34" xfId="2" applyNumberFormat="1" applyFont="1" applyFill="1" applyBorder="1" applyAlignment="1">
      <alignment horizontal="left"/>
    </xf>
    <xf numFmtId="4" fontId="9" fillId="10" borderId="35" xfId="2" applyNumberFormat="1" applyFont="1" applyFill="1" applyBorder="1" applyAlignment="1">
      <alignment horizontal="left"/>
    </xf>
    <xf numFmtId="4" fontId="9" fillId="10" borderId="36" xfId="2" applyNumberFormat="1" applyFont="1" applyFill="1" applyBorder="1" applyAlignment="1">
      <alignment horizontal="left"/>
    </xf>
    <xf numFmtId="4" fontId="9" fillId="10" borderId="37" xfId="2" applyNumberFormat="1" applyFont="1" applyFill="1" applyBorder="1" applyAlignment="1">
      <alignment horizontal="left"/>
    </xf>
    <xf numFmtId="4" fontId="9" fillId="10" borderId="38" xfId="2" applyNumberFormat="1" applyFont="1" applyFill="1" applyBorder="1" applyAlignment="1">
      <alignment horizontal="left"/>
    </xf>
    <xf numFmtId="4" fontId="9" fillId="10" borderId="39" xfId="2" applyNumberFormat="1" applyFont="1" applyFill="1" applyBorder="1" applyAlignment="1">
      <alignment horizontal="left"/>
    </xf>
    <xf numFmtId="4" fontId="7" fillId="10" borderId="42" xfId="2" applyNumberFormat="1" applyFont="1" applyFill="1" applyBorder="1" applyAlignment="1">
      <alignment horizontal="left"/>
    </xf>
    <xf numFmtId="4" fontId="7" fillId="10" borderId="43" xfId="2" applyNumberFormat="1" applyFont="1" applyFill="1" applyBorder="1" applyAlignment="1">
      <alignment horizontal="left"/>
    </xf>
    <xf numFmtId="4" fontId="7" fillId="10" borderId="44" xfId="2" applyNumberFormat="1" applyFont="1" applyFill="1" applyBorder="1" applyAlignment="1">
      <alignment horizontal="left"/>
    </xf>
    <xf numFmtId="4" fontId="7" fillId="10" borderId="45" xfId="2" applyNumberFormat="1" applyFont="1" applyFill="1" applyBorder="1" applyAlignment="1">
      <alignment horizontal="left"/>
    </xf>
    <xf numFmtId="4" fontId="7" fillId="10" borderId="46" xfId="2" applyNumberFormat="1" applyFont="1" applyFill="1" applyBorder="1" applyAlignment="1">
      <alignment horizontal="left"/>
    </xf>
    <xf numFmtId="4" fontId="7" fillId="10" borderId="47" xfId="2" applyNumberFormat="1" applyFont="1" applyFill="1" applyBorder="1" applyAlignment="1">
      <alignment horizontal="left"/>
    </xf>
    <xf numFmtId="4" fontId="7" fillId="10" borderId="34" xfId="2" applyNumberFormat="1" applyFont="1" applyFill="1" applyBorder="1" applyAlignment="1">
      <alignment horizontal="left"/>
    </xf>
    <xf numFmtId="4" fontId="7" fillId="10" borderId="35" xfId="2" applyNumberFormat="1" applyFont="1" applyFill="1" applyBorder="1" applyAlignment="1">
      <alignment horizontal="left"/>
    </xf>
    <xf numFmtId="4" fontId="7" fillId="10" borderId="36" xfId="2" applyNumberFormat="1" applyFont="1" applyFill="1" applyBorder="1" applyAlignment="1">
      <alignment horizontal="left"/>
    </xf>
    <xf numFmtId="4" fontId="7" fillId="10" borderId="37" xfId="2" applyNumberFormat="1" applyFont="1" applyFill="1" applyBorder="1" applyAlignment="1">
      <alignment horizontal="left"/>
    </xf>
    <xf numFmtId="4" fontId="7" fillId="10" borderId="38" xfId="2" applyNumberFormat="1" applyFont="1" applyFill="1" applyBorder="1" applyAlignment="1">
      <alignment horizontal="left"/>
    </xf>
    <xf numFmtId="4" fontId="7" fillId="10" borderId="39" xfId="2" applyNumberFormat="1" applyFont="1" applyFill="1" applyBorder="1" applyAlignment="1">
      <alignment horizontal="left"/>
    </xf>
    <xf numFmtId="0" fontId="7" fillId="10" borderId="48" xfId="2" applyFont="1" applyFill="1" applyBorder="1" applyAlignment="1">
      <alignment horizontal="left"/>
    </xf>
    <xf numFmtId="4" fontId="9" fillId="12" borderId="55" xfId="2" applyNumberFormat="1" applyFont="1" applyFill="1" applyBorder="1" applyAlignment="1">
      <alignment horizontal="left"/>
    </xf>
    <xf numFmtId="4" fontId="9" fillId="12" borderId="56" xfId="2" applyNumberFormat="1" applyFont="1" applyFill="1" applyBorder="1" applyAlignment="1">
      <alignment horizontal="left"/>
    </xf>
    <xf numFmtId="4" fontId="9" fillId="12" borderId="57" xfId="2" applyNumberFormat="1" applyFont="1" applyFill="1" applyBorder="1" applyAlignment="1">
      <alignment horizontal="left"/>
    </xf>
    <xf numFmtId="4" fontId="9" fillId="12" borderId="58" xfId="2" applyNumberFormat="1" applyFont="1" applyFill="1" applyBorder="1" applyAlignment="1">
      <alignment horizontal="left"/>
    </xf>
    <xf numFmtId="4" fontId="9" fillId="12" borderId="59" xfId="2" applyNumberFormat="1" applyFont="1" applyFill="1" applyBorder="1" applyAlignment="1">
      <alignment horizontal="left"/>
    </xf>
    <xf numFmtId="4" fontId="9" fillId="12" borderId="24" xfId="2" applyNumberFormat="1" applyFont="1" applyFill="1" applyBorder="1" applyAlignment="1">
      <alignment horizontal="left"/>
    </xf>
    <xf numFmtId="0" fontId="6" fillId="12" borderId="25" xfId="2" applyFont="1" applyFill="1" applyBorder="1" applyAlignment="1">
      <alignment horizontal="left"/>
    </xf>
    <xf numFmtId="4" fontId="9" fillId="12" borderId="22" xfId="2" applyNumberFormat="1" applyFont="1" applyFill="1" applyBorder="1" applyAlignment="1">
      <alignment horizontal="left"/>
    </xf>
    <xf numFmtId="4" fontId="9" fillId="12" borderId="25" xfId="2" applyNumberFormat="1" applyFont="1" applyFill="1" applyBorder="1" applyAlignment="1">
      <alignment horizontal="left"/>
    </xf>
    <xf numFmtId="0" fontId="9" fillId="3" borderId="71" xfId="2" applyFont="1" applyFill="1" applyBorder="1" applyAlignment="1">
      <alignment horizontal="left" vertical="center"/>
    </xf>
    <xf numFmtId="0" fontId="9" fillId="3" borderId="92" xfId="2" applyFont="1" applyFill="1" applyBorder="1" applyAlignment="1">
      <alignment horizontal="left" vertical="center"/>
    </xf>
    <xf numFmtId="4" fontId="9" fillId="3" borderId="42" xfId="2" applyNumberFormat="1" applyFont="1" applyFill="1" applyBorder="1" applyAlignment="1" applyProtection="1">
      <alignment horizontal="left" vertical="center"/>
      <protection locked="0"/>
    </xf>
    <xf numFmtId="4" fontId="9" fillId="3" borderId="43" xfId="2" applyNumberFormat="1" applyFont="1" applyFill="1" applyBorder="1" applyAlignment="1" applyProtection="1">
      <alignment horizontal="left" vertical="center"/>
      <protection locked="0"/>
    </xf>
    <xf numFmtId="4" fontId="9" fillId="3" borderId="44" xfId="2" applyNumberFormat="1" applyFont="1" applyFill="1" applyBorder="1" applyAlignment="1" applyProtection="1">
      <alignment horizontal="left" vertical="center"/>
      <protection locked="0"/>
    </xf>
    <xf numFmtId="4" fontId="9" fillId="3" borderId="45" xfId="2" applyNumberFormat="1" applyFont="1" applyFill="1" applyBorder="1" applyAlignment="1" applyProtection="1">
      <alignment horizontal="left" vertical="center"/>
      <protection locked="0"/>
    </xf>
    <xf numFmtId="4" fontId="9" fillId="3" borderId="41" xfId="2" applyNumberFormat="1" applyFont="1" applyFill="1" applyBorder="1" applyAlignment="1" applyProtection="1">
      <alignment horizontal="left" vertical="center"/>
      <protection locked="0"/>
    </xf>
    <xf numFmtId="0" fontId="9" fillId="3" borderId="98" xfId="2" applyFont="1" applyFill="1" applyBorder="1" applyAlignment="1">
      <alignment horizontal="left" vertical="top"/>
    </xf>
    <xf numFmtId="0" fontId="9" fillId="3" borderId="99" xfId="2" applyFont="1" applyFill="1" applyBorder="1" applyAlignment="1">
      <alignment horizontal="left" vertical="top"/>
    </xf>
    <xf numFmtId="0" fontId="7" fillId="3" borderId="98" xfId="2" applyFont="1" applyFill="1" applyBorder="1" applyAlignment="1">
      <alignment horizontal="left" vertical="top"/>
    </xf>
    <xf numFmtId="4" fontId="9" fillId="3" borderId="93" xfId="2" applyNumberFormat="1" applyFont="1" applyFill="1" applyBorder="1" applyAlignment="1" applyProtection="1">
      <alignment horizontal="left" vertical="top"/>
      <protection locked="0"/>
    </xf>
    <xf numFmtId="4" fontId="9" fillId="3" borderId="94" xfId="2" applyNumberFormat="1" applyFont="1" applyFill="1" applyBorder="1" applyAlignment="1" applyProtection="1">
      <alignment horizontal="left" vertical="top"/>
      <protection locked="0"/>
    </xf>
    <xf numFmtId="4" fontId="9" fillId="3" borderId="95" xfId="2" applyNumberFormat="1" applyFont="1" applyFill="1" applyBorder="1" applyAlignment="1" applyProtection="1">
      <alignment horizontal="left" vertical="top"/>
      <protection locked="0"/>
    </xf>
    <xf numFmtId="4" fontId="9" fillId="3" borderId="96" xfId="2" applyNumberFormat="1" applyFont="1" applyFill="1" applyBorder="1" applyAlignment="1" applyProtection="1">
      <alignment horizontal="left" vertical="top"/>
      <protection locked="0"/>
    </xf>
    <xf numFmtId="4" fontId="9" fillId="3" borderId="97" xfId="2" applyNumberFormat="1" applyFont="1" applyFill="1" applyBorder="1" applyAlignment="1" applyProtection="1">
      <alignment horizontal="left" vertical="top"/>
      <protection locked="0"/>
    </xf>
    <xf numFmtId="0" fontId="9" fillId="3" borderId="98" xfId="2" applyFont="1" applyFill="1" applyBorder="1" applyAlignment="1">
      <alignment horizontal="left" vertical="center"/>
    </xf>
    <xf numFmtId="0" fontId="9" fillId="3" borderId="99" xfId="2" applyFont="1" applyFill="1" applyBorder="1" applyAlignment="1">
      <alignment horizontal="left" vertical="center"/>
    </xf>
    <xf numFmtId="0" fontId="7" fillId="3" borderId="98" xfId="2" applyFont="1" applyFill="1" applyBorder="1" applyAlignment="1">
      <alignment horizontal="left"/>
    </xf>
    <xf numFmtId="4" fontId="9" fillId="3" borderId="93" xfId="2" applyNumberFormat="1" applyFont="1" applyFill="1" applyBorder="1" applyAlignment="1" applyProtection="1">
      <alignment horizontal="left" vertical="center"/>
      <protection locked="0"/>
    </xf>
    <xf numFmtId="4" fontId="9" fillId="3" borderId="94" xfId="2" applyNumberFormat="1" applyFont="1" applyFill="1" applyBorder="1" applyAlignment="1" applyProtection="1">
      <alignment horizontal="left" vertical="center"/>
      <protection locked="0"/>
    </xf>
    <xf numFmtId="4" fontId="9" fillId="3" borderId="95" xfId="2" applyNumberFormat="1" applyFont="1" applyFill="1" applyBorder="1" applyAlignment="1" applyProtection="1">
      <alignment horizontal="left" vertical="center"/>
      <protection locked="0"/>
    </xf>
    <xf numFmtId="4" fontId="9" fillId="3" borderId="96" xfId="2" applyNumberFormat="1" applyFont="1" applyFill="1" applyBorder="1" applyAlignment="1" applyProtection="1">
      <alignment horizontal="left" vertical="center"/>
      <protection locked="0"/>
    </xf>
    <xf numFmtId="4" fontId="9" fillId="3" borderId="97" xfId="2" applyNumberFormat="1" applyFont="1" applyFill="1" applyBorder="1" applyAlignment="1" applyProtection="1">
      <alignment horizontal="left" vertical="center"/>
      <protection locked="0"/>
    </xf>
    <xf numFmtId="0" fontId="7" fillId="3" borderId="100" xfId="2" applyFont="1" applyFill="1" applyBorder="1" applyAlignment="1">
      <alignment horizontal="left"/>
    </xf>
    <xf numFmtId="4" fontId="9" fillId="3" borderId="101" xfId="2" applyNumberFormat="1" applyFont="1" applyFill="1" applyBorder="1" applyAlignment="1" applyProtection="1">
      <alignment horizontal="left" vertical="center"/>
      <protection locked="0"/>
    </xf>
    <xf numFmtId="4" fontId="9" fillId="3" borderId="102" xfId="2" applyNumberFormat="1" applyFont="1" applyFill="1" applyBorder="1" applyAlignment="1" applyProtection="1">
      <alignment horizontal="left" vertical="center"/>
      <protection locked="0"/>
    </xf>
    <xf numFmtId="4" fontId="9" fillId="3" borderId="103" xfId="2" applyNumberFormat="1" applyFont="1" applyFill="1" applyBorder="1" applyAlignment="1" applyProtection="1">
      <alignment horizontal="left" vertical="center"/>
      <protection locked="0"/>
    </xf>
    <xf numFmtId="4" fontId="9" fillId="3" borderId="104" xfId="2" applyNumberFormat="1" applyFont="1" applyFill="1" applyBorder="1" applyAlignment="1" applyProtection="1">
      <alignment horizontal="left" vertical="center"/>
      <protection locked="0"/>
    </xf>
    <xf numFmtId="4" fontId="9" fillId="3" borderId="105" xfId="2" applyNumberFormat="1" applyFont="1" applyFill="1" applyBorder="1" applyAlignment="1" applyProtection="1">
      <alignment horizontal="left" vertical="center"/>
      <protection locked="0"/>
    </xf>
    <xf numFmtId="0" fontId="6" fillId="3" borderId="0" xfId="2" applyFont="1" applyFill="1" applyAlignment="1">
      <alignment horizontal="left" vertical="center"/>
    </xf>
    <xf numFmtId="0" fontId="7" fillId="11" borderId="40" xfId="2" applyFont="1" applyFill="1" applyBorder="1" applyAlignment="1">
      <alignment horizontal="left"/>
    </xf>
    <xf numFmtId="4" fontId="7" fillId="11" borderId="34" xfId="2" applyNumberFormat="1" applyFont="1" applyFill="1" applyBorder="1" applyAlignment="1">
      <alignment horizontal="left"/>
    </xf>
    <xf numFmtId="4" fontId="7" fillId="11" borderId="35" xfId="2" applyNumberFormat="1" applyFont="1" applyFill="1" applyBorder="1" applyAlignment="1">
      <alignment horizontal="left"/>
    </xf>
    <xf numFmtId="4" fontId="7" fillId="11" borderId="36" xfId="2" applyNumberFormat="1" applyFont="1" applyFill="1" applyBorder="1" applyAlignment="1">
      <alignment horizontal="left"/>
    </xf>
    <xf numFmtId="4" fontId="7" fillId="11" borderId="37" xfId="2" applyNumberFormat="1" applyFont="1" applyFill="1" applyBorder="1" applyAlignment="1">
      <alignment horizontal="left"/>
    </xf>
    <xf numFmtId="4" fontId="7" fillId="11" borderId="38" xfId="2" applyNumberFormat="1" applyFont="1" applyFill="1" applyBorder="1" applyAlignment="1">
      <alignment horizontal="left"/>
    </xf>
    <xf numFmtId="4" fontId="7" fillId="11" borderId="39" xfId="2" applyNumberFormat="1" applyFont="1" applyFill="1" applyBorder="1" applyAlignment="1">
      <alignment horizontal="left"/>
    </xf>
    <xf numFmtId="0" fontId="7" fillId="9" borderId="0" xfId="2" applyFont="1" applyFill="1" applyAlignment="1">
      <alignment horizontal="left" vertical="center" wrapText="1"/>
    </xf>
    <xf numFmtId="0" fontId="7" fillId="9" borderId="22" xfId="2" applyFont="1" applyFill="1" applyBorder="1" applyAlignment="1">
      <alignment horizontal="left" vertical="center" wrapText="1"/>
    </xf>
    <xf numFmtId="0" fontId="9" fillId="10" borderId="48" xfId="2" applyFont="1" applyFill="1" applyBorder="1" applyAlignment="1">
      <alignment horizontal="left"/>
    </xf>
    <xf numFmtId="0" fontId="7" fillId="9" borderId="22" xfId="2" applyFont="1" applyFill="1" applyBorder="1" applyAlignment="1">
      <alignment horizontal="left"/>
    </xf>
    <xf numFmtId="4" fontId="7" fillId="10" borderId="40" xfId="2" applyNumberFormat="1" applyFont="1" applyFill="1" applyBorder="1" applyAlignment="1">
      <alignment horizontal="left"/>
    </xf>
    <xf numFmtId="4" fontId="7" fillId="11" borderId="41" xfId="2" applyNumberFormat="1" applyFont="1" applyFill="1" applyBorder="1" applyAlignment="1">
      <alignment horizontal="left"/>
    </xf>
    <xf numFmtId="4" fontId="7" fillId="11" borderId="40" xfId="2" applyNumberFormat="1" applyFont="1" applyFill="1" applyBorder="1" applyAlignment="1">
      <alignment horizontal="left"/>
    </xf>
    <xf numFmtId="4" fontId="9" fillId="11" borderId="40" xfId="2" applyNumberFormat="1" applyFont="1" applyFill="1" applyBorder="1" applyAlignment="1">
      <alignment horizontal="left"/>
    </xf>
    <xf numFmtId="0" fontId="11" fillId="9" borderId="0" xfId="2" applyFont="1" applyFill="1" applyAlignment="1">
      <alignment horizontal="left"/>
    </xf>
    <xf numFmtId="0" fontId="11" fillId="9" borderId="40" xfId="2" applyFont="1" applyFill="1" applyBorder="1" applyAlignment="1">
      <alignment horizontal="left"/>
    </xf>
    <xf numFmtId="0" fontId="7" fillId="9" borderId="48" xfId="2" applyFont="1" applyFill="1" applyBorder="1" applyAlignment="1">
      <alignment horizontal="left"/>
    </xf>
    <xf numFmtId="0" fontId="9" fillId="9" borderId="0" xfId="2" applyFont="1" applyFill="1" applyAlignment="1">
      <alignment horizontal="left" vertical="center" wrapText="1"/>
    </xf>
    <xf numFmtId="0" fontId="7" fillId="9" borderId="0" xfId="2" applyFont="1" applyFill="1" applyAlignment="1">
      <alignment horizontal="left" vertical="top"/>
    </xf>
    <xf numFmtId="0" fontId="7" fillId="9" borderId="98" xfId="2" applyFont="1" applyFill="1" applyBorder="1" applyAlignment="1">
      <alignment horizontal="left" vertical="center"/>
    </xf>
    <xf numFmtId="0" fontId="7" fillId="9" borderId="98" xfId="2" applyFont="1" applyFill="1" applyBorder="1" applyAlignment="1">
      <alignment horizontal="left"/>
    </xf>
    <xf numFmtId="0" fontId="7" fillId="9" borderId="106" xfId="2" applyFont="1" applyFill="1" applyBorder="1" applyAlignment="1">
      <alignment horizontal="left" vertical="center"/>
    </xf>
    <xf numFmtId="0" fontId="7" fillId="9" borderId="117" xfId="2" applyFont="1" applyFill="1" applyBorder="1" applyAlignment="1">
      <alignment horizontal="left"/>
    </xf>
    <xf numFmtId="0" fontId="7" fillId="9" borderId="115" xfId="2" applyFont="1" applyFill="1" applyBorder="1" applyAlignment="1">
      <alignment horizontal="left" wrapText="1"/>
    </xf>
    <xf numFmtId="0" fontId="7" fillId="9" borderId="99" xfId="2" applyFont="1" applyFill="1" applyBorder="1" applyAlignment="1">
      <alignment horizontal="left" wrapText="1"/>
    </xf>
    <xf numFmtId="0" fontId="7" fillId="9" borderId="115" xfId="2" applyFont="1" applyFill="1" applyBorder="1" applyAlignment="1">
      <alignment horizontal="left"/>
    </xf>
    <xf numFmtId="2" fontId="7" fillId="9" borderId="116" xfId="2" applyNumberFormat="1" applyFont="1" applyFill="1" applyBorder="1" applyAlignment="1">
      <alignment horizontal="left"/>
    </xf>
    <xf numFmtId="2" fontId="7" fillId="9" borderId="117" xfId="2" applyNumberFormat="1" applyFont="1" applyFill="1" applyBorder="1" applyAlignment="1">
      <alignment horizontal="left"/>
    </xf>
    <xf numFmtId="2" fontId="7" fillId="9" borderId="118" xfId="2" applyNumberFormat="1" applyFont="1" applyFill="1" applyBorder="1" applyAlignment="1">
      <alignment horizontal="left"/>
    </xf>
    <xf numFmtId="2" fontId="7" fillId="9" borderId="99" xfId="2" applyNumberFormat="1" applyFont="1" applyFill="1" applyBorder="1" applyAlignment="1">
      <alignment horizontal="left"/>
    </xf>
    <xf numFmtId="0" fontId="9" fillId="9" borderId="117" xfId="2" applyFont="1" applyFill="1" applyBorder="1" applyAlignment="1">
      <alignment horizontal="left"/>
    </xf>
    <xf numFmtId="0" fontId="9" fillId="9" borderId="115" xfId="2" applyFont="1" applyFill="1" applyBorder="1" applyAlignment="1">
      <alignment horizontal="left" wrapText="1"/>
    </xf>
    <xf numFmtId="0" fontId="9" fillId="9" borderId="115" xfId="2" applyFont="1" applyFill="1" applyBorder="1" applyAlignment="1">
      <alignment horizontal="left"/>
    </xf>
    <xf numFmtId="2" fontId="9" fillId="9" borderId="116" xfId="2" applyNumberFormat="1" applyFont="1" applyFill="1" applyBorder="1" applyAlignment="1">
      <alignment horizontal="left"/>
    </xf>
    <xf numFmtId="2" fontId="9" fillId="9" borderId="117" xfId="2" applyNumberFormat="1" applyFont="1" applyFill="1" applyBorder="1" applyAlignment="1">
      <alignment horizontal="left"/>
    </xf>
    <xf numFmtId="2" fontId="9" fillId="9" borderId="118" xfId="2" applyNumberFormat="1" applyFont="1" applyFill="1" applyBorder="1" applyAlignment="1">
      <alignment horizontal="left"/>
    </xf>
    <xf numFmtId="2" fontId="9" fillId="9" borderId="99" xfId="2" applyNumberFormat="1" applyFont="1" applyFill="1" applyBorder="1" applyAlignment="1">
      <alignment horizontal="left"/>
    </xf>
    <xf numFmtId="0" fontId="9" fillId="9" borderId="117" xfId="2" applyFont="1" applyFill="1" applyBorder="1" applyAlignment="1">
      <alignment horizontal="left" vertical="center"/>
    </xf>
    <xf numFmtId="0" fontId="9" fillId="9" borderId="115" xfId="2" applyFont="1" applyFill="1" applyBorder="1" applyAlignment="1">
      <alignment horizontal="left" vertical="center"/>
    </xf>
    <xf numFmtId="0" fontId="15" fillId="9" borderId="0" xfId="2" applyFont="1" applyFill="1" applyAlignment="1">
      <alignment horizontal="left"/>
    </xf>
    <xf numFmtId="10" fontId="7" fillId="9" borderId="116" xfId="2" applyNumberFormat="1" applyFont="1" applyFill="1" applyBorder="1" applyAlignment="1">
      <alignment horizontal="left"/>
    </xf>
    <xf numFmtId="10" fontId="7" fillId="9" borderId="117" xfId="2" applyNumberFormat="1" applyFont="1" applyFill="1" applyBorder="1" applyAlignment="1">
      <alignment horizontal="left"/>
    </xf>
    <xf numFmtId="10" fontId="7" fillId="9" borderId="118" xfId="2" applyNumberFormat="1" applyFont="1" applyFill="1" applyBorder="1" applyAlignment="1">
      <alignment horizontal="left"/>
    </xf>
    <xf numFmtId="10" fontId="7" fillId="9" borderId="99" xfId="2" applyNumberFormat="1" applyFont="1" applyFill="1" applyBorder="1" applyAlignment="1">
      <alignment horizontal="left"/>
    </xf>
    <xf numFmtId="10" fontId="7" fillId="9" borderId="120" xfId="2" applyNumberFormat="1" applyFont="1" applyFill="1" applyBorder="1" applyAlignment="1">
      <alignment horizontal="left"/>
    </xf>
    <xf numFmtId="10" fontId="7" fillId="9" borderId="121" xfId="2" applyNumberFormat="1" applyFont="1" applyFill="1" applyBorder="1" applyAlignment="1">
      <alignment horizontal="left"/>
    </xf>
    <xf numFmtId="10" fontId="7" fillId="9" borderId="122" xfId="2" applyNumberFormat="1" applyFont="1" applyFill="1" applyBorder="1" applyAlignment="1">
      <alignment horizontal="left"/>
    </xf>
    <xf numFmtId="10" fontId="7" fillId="9" borderId="123" xfId="2" applyNumberFormat="1" applyFont="1" applyFill="1" applyBorder="1" applyAlignment="1">
      <alignment horizontal="left"/>
    </xf>
    <xf numFmtId="4" fontId="7" fillId="9" borderId="124" xfId="2" applyNumberFormat="1" applyFont="1" applyFill="1" applyBorder="1" applyAlignment="1">
      <alignment horizontal="left"/>
    </xf>
    <xf numFmtId="4" fontId="7" fillId="9" borderId="125" xfId="2" applyNumberFormat="1" applyFont="1" applyFill="1" applyBorder="1" applyAlignment="1">
      <alignment horizontal="left"/>
    </xf>
    <xf numFmtId="4" fontId="7" fillId="9" borderId="126" xfId="2" applyNumberFormat="1" applyFont="1" applyFill="1" applyBorder="1" applyAlignment="1">
      <alignment horizontal="left"/>
    </xf>
    <xf numFmtId="4" fontId="7" fillId="9" borderId="127" xfId="2" applyNumberFormat="1" applyFont="1" applyFill="1" applyBorder="1" applyAlignment="1">
      <alignment horizontal="left"/>
    </xf>
    <xf numFmtId="0" fontId="6" fillId="9" borderId="0" xfId="2" applyFont="1" applyFill="1" applyAlignment="1">
      <alignment horizontal="left" vertical="center"/>
    </xf>
    <xf numFmtId="0" fontId="13" fillId="9" borderId="0" xfId="2" applyFont="1" applyFill="1" applyAlignment="1">
      <alignment horizontal="left"/>
    </xf>
    <xf numFmtId="0" fontId="14" fillId="9" borderId="0" xfId="2" applyFont="1" applyFill="1" applyAlignment="1">
      <alignment horizontal="left"/>
    </xf>
    <xf numFmtId="4" fontId="9" fillId="11" borderId="81" xfId="2" applyNumberFormat="1" applyFont="1" applyFill="1" applyBorder="1" applyAlignment="1">
      <alignment horizontal="left" vertical="center"/>
    </xf>
    <xf numFmtId="4" fontId="9" fillId="11" borderId="82" xfId="2" applyNumberFormat="1" applyFont="1" applyFill="1" applyBorder="1" applyAlignment="1">
      <alignment horizontal="left" vertical="center"/>
    </xf>
    <xf numFmtId="4" fontId="9" fillId="11" borderId="83" xfId="2" applyNumberFormat="1" applyFont="1" applyFill="1" applyBorder="1" applyAlignment="1">
      <alignment horizontal="left" vertical="center"/>
    </xf>
    <xf numFmtId="4" fontId="9" fillId="11" borderId="84" xfId="2" applyNumberFormat="1" applyFont="1" applyFill="1" applyBorder="1" applyAlignment="1">
      <alignment horizontal="left" vertical="center"/>
    </xf>
    <xf numFmtId="4" fontId="9" fillId="11" borderId="85" xfId="2" applyNumberFormat="1" applyFont="1" applyFill="1" applyBorder="1" applyAlignment="1">
      <alignment horizontal="left" vertical="center"/>
    </xf>
    <xf numFmtId="4" fontId="9" fillId="11" borderId="80" xfId="2" applyNumberFormat="1" applyFont="1" applyFill="1" applyBorder="1" applyAlignment="1">
      <alignment horizontal="left" vertical="center"/>
    </xf>
    <xf numFmtId="0" fontId="9" fillId="11" borderId="80" xfId="2" applyFont="1" applyFill="1" applyBorder="1" applyAlignment="1">
      <alignment horizontal="left"/>
    </xf>
    <xf numFmtId="0" fontId="9" fillId="11" borderId="33" xfId="2" applyFont="1" applyFill="1" applyBorder="1" applyAlignment="1">
      <alignment horizontal="left"/>
    </xf>
    <xf numFmtId="0" fontId="9" fillId="11" borderId="39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 vertical="center"/>
    </xf>
    <xf numFmtId="4" fontId="9" fillId="11" borderId="35" xfId="2" applyNumberFormat="1" applyFont="1" applyFill="1" applyBorder="1" applyAlignment="1">
      <alignment horizontal="left" vertical="center"/>
    </xf>
    <xf numFmtId="4" fontId="9" fillId="11" borderId="36" xfId="2" applyNumberFormat="1" applyFont="1" applyFill="1" applyBorder="1" applyAlignment="1">
      <alignment horizontal="left" vertical="center"/>
    </xf>
    <xf numFmtId="4" fontId="9" fillId="11" borderId="37" xfId="2" applyNumberFormat="1" applyFont="1" applyFill="1" applyBorder="1" applyAlignment="1">
      <alignment horizontal="left" vertical="center"/>
    </xf>
    <xf numFmtId="4" fontId="9" fillId="11" borderId="38" xfId="2" applyNumberFormat="1" applyFont="1" applyFill="1" applyBorder="1" applyAlignment="1">
      <alignment horizontal="left" vertical="center"/>
    </xf>
    <xf numFmtId="4" fontId="9" fillId="11" borderId="39" xfId="2" applyNumberFormat="1" applyFont="1" applyFill="1" applyBorder="1" applyAlignment="1">
      <alignment horizontal="left" vertical="center"/>
    </xf>
    <xf numFmtId="164" fontId="9" fillId="11" borderId="55" xfId="2" applyNumberFormat="1" applyFont="1" applyFill="1" applyBorder="1" applyAlignment="1">
      <alignment horizontal="left"/>
    </xf>
    <xf numFmtId="164" fontId="9" fillId="11" borderId="56" xfId="2" applyNumberFormat="1" applyFont="1" applyFill="1" applyBorder="1" applyAlignment="1">
      <alignment horizontal="left"/>
    </xf>
    <xf numFmtId="164" fontId="9" fillId="11" borderId="57" xfId="2" applyNumberFormat="1" applyFont="1" applyFill="1" applyBorder="1" applyAlignment="1">
      <alignment horizontal="left"/>
    </xf>
    <xf numFmtId="164" fontId="9" fillId="11" borderId="58" xfId="2" applyNumberFormat="1" applyFont="1" applyFill="1" applyBorder="1" applyAlignment="1">
      <alignment horizontal="left"/>
    </xf>
    <xf numFmtId="164" fontId="9" fillId="11" borderId="59" xfId="2" applyNumberFormat="1" applyFont="1" applyFill="1" applyBorder="1" applyAlignment="1">
      <alignment horizontal="left"/>
    </xf>
    <xf numFmtId="164" fontId="9" fillId="11" borderId="24" xfId="2" applyNumberFormat="1" applyFont="1" applyFill="1" applyBorder="1" applyAlignment="1">
      <alignment horizontal="left"/>
    </xf>
    <xf numFmtId="164" fontId="9" fillId="11" borderId="42" xfId="2" applyNumberFormat="1" applyFont="1" applyFill="1" applyBorder="1" applyAlignment="1">
      <alignment horizontal="left" vertical="center"/>
    </xf>
    <xf numFmtId="164" fontId="9" fillId="11" borderId="43" xfId="2" applyNumberFormat="1" applyFont="1" applyFill="1" applyBorder="1" applyAlignment="1">
      <alignment horizontal="left" vertical="center"/>
    </xf>
    <xf numFmtId="164" fontId="9" fillId="11" borderId="44" xfId="2" applyNumberFormat="1" applyFont="1" applyFill="1" applyBorder="1" applyAlignment="1">
      <alignment horizontal="left" vertical="center"/>
    </xf>
    <xf numFmtId="164" fontId="9" fillId="11" borderId="45" xfId="2" applyNumberFormat="1" applyFont="1" applyFill="1" applyBorder="1" applyAlignment="1">
      <alignment horizontal="left" vertical="center"/>
    </xf>
    <xf numFmtId="164" fontId="9" fillId="11" borderId="46" xfId="2" applyNumberFormat="1" applyFont="1" applyFill="1" applyBorder="1" applyAlignment="1">
      <alignment horizontal="left" vertical="center"/>
    </xf>
    <xf numFmtId="164" fontId="9" fillId="11" borderId="47" xfId="2" applyNumberFormat="1" applyFont="1" applyFill="1" applyBorder="1" applyAlignment="1">
      <alignment horizontal="left" vertical="center"/>
    </xf>
    <xf numFmtId="164" fontId="9" fillId="11" borderId="34" xfId="2" applyNumberFormat="1" applyFont="1" applyFill="1" applyBorder="1" applyAlignment="1">
      <alignment horizontal="left"/>
    </xf>
    <xf numFmtId="164" fontId="9" fillId="11" borderId="35" xfId="2" applyNumberFormat="1" applyFont="1" applyFill="1" applyBorder="1" applyAlignment="1">
      <alignment horizontal="left"/>
    </xf>
    <xf numFmtId="164" fontId="9" fillId="11" borderId="36" xfId="2" applyNumberFormat="1" applyFont="1" applyFill="1" applyBorder="1" applyAlignment="1">
      <alignment horizontal="left"/>
    </xf>
    <xf numFmtId="164" fontId="9" fillId="11" borderId="37" xfId="2" applyNumberFormat="1" applyFont="1" applyFill="1" applyBorder="1" applyAlignment="1">
      <alignment horizontal="left"/>
    </xf>
    <xf numFmtId="164" fontId="9" fillId="11" borderId="38" xfId="2" applyNumberFormat="1" applyFont="1" applyFill="1" applyBorder="1" applyAlignment="1">
      <alignment horizontal="left"/>
    </xf>
    <xf numFmtId="164" fontId="9" fillId="11" borderId="39" xfId="2" applyNumberFormat="1" applyFont="1" applyFill="1" applyBorder="1" applyAlignment="1">
      <alignment horizontal="left"/>
    </xf>
    <xf numFmtId="164" fontId="9" fillId="11" borderId="34" xfId="2" applyNumberFormat="1" applyFont="1" applyFill="1" applyBorder="1" applyAlignment="1">
      <alignment horizontal="left" vertical="center"/>
    </xf>
    <xf numFmtId="164" fontId="9" fillId="11" borderId="35" xfId="2" applyNumberFormat="1" applyFont="1" applyFill="1" applyBorder="1" applyAlignment="1">
      <alignment horizontal="left" vertical="center"/>
    </xf>
    <xf numFmtId="164" fontId="9" fillId="11" borderId="36" xfId="2" applyNumberFormat="1" applyFont="1" applyFill="1" applyBorder="1" applyAlignment="1">
      <alignment horizontal="left" vertical="center"/>
    </xf>
    <xf numFmtId="164" fontId="9" fillId="11" borderId="37" xfId="2" applyNumberFormat="1" applyFont="1" applyFill="1" applyBorder="1" applyAlignment="1">
      <alignment horizontal="left" vertical="center"/>
    </xf>
    <xf numFmtId="164" fontId="9" fillId="11" borderId="38" xfId="2" applyNumberFormat="1" applyFont="1" applyFill="1" applyBorder="1" applyAlignment="1">
      <alignment horizontal="left" vertical="center"/>
    </xf>
    <xf numFmtId="164" fontId="9" fillId="11" borderId="39" xfId="2" applyNumberFormat="1" applyFont="1" applyFill="1" applyBorder="1" applyAlignment="1">
      <alignment horizontal="left" vertical="center"/>
    </xf>
    <xf numFmtId="164" fontId="9" fillId="11" borderId="81" xfId="2" applyNumberFormat="1" applyFont="1" applyFill="1" applyBorder="1" applyAlignment="1">
      <alignment horizontal="left" vertical="center"/>
    </xf>
    <xf numFmtId="164" fontId="9" fillId="11" borderId="82" xfId="2" applyNumberFormat="1" applyFont="1" applyFill="1" applyBorder="1" applyAlignment="1">
      <alignment horizontal="left" vertical="center"/>
    </xf>
    <xf numFmtId="164" fontId="9" fillId="11" borderId="83" xfId="2" applyNumberFormat="1" applyFont="1" applyFill="1" applyBorder="1" applyAlignment="1">
      <alignment horizontal="left" vertical="center"/>
    </xf>
    <xf numFmtId="164" fontId="9" fillId="11" borderId="84" xfId="2" applyNumberFormat="1" applyFont="1" applyFill="1" applyBorder="1" applyAlignment="1">
      <alignment horizontal="left" vertical="center"/>
    </xf>
    <xf numFmtId="164" fontId="9" fillId="11" borderId="85" xfId="2" applyNumberFormat="1" applyFont="1" applyFill="1" applyBorder="1" applyAlignment="1">
      <alignment horizontal="left" vertical="center"/>
    </xf>
    <xf numFmtId="164" fontId="9" fillId="11" borderId="80" xfId="2" applyNumberFormat="1" applyFont="1" applyFill="1" applyBorder="1" applyAlignment="1">
      <alignment horizontal="left" vertical="center"/>
    </xf>
    <xf numFmtId="0" fontId="9" fillId="10" borderId="6" xfId="2" applyFont="1" applyFill="1" applyBorder="1" applyAlignment="1">
      <alignment horizontal="left" vertical="center"/>
    </xf>
    <xf numFmtId="0" fontId="9" fillId="10" borderId="2" xfId="2" applyFont="1" applyFill="1" applyBorder="1" applyAlignment="1">
      <alignment horizontal="left" vertical="center"/>
    </xf>
    <xf numFmtId="0" fontId="7" fillId="10" borderId="6" xfId="2" applyFont="1" applyFill="1" applyBorder="1" applyAlignment="1">
      <alignment horizontal="left"/>
    </xf>
    <xf numFmtId="4" fontId="9" fillId="10" borderId="93" xfId="2" applyNumberFormat="1" applyFont="1" applyFill="1" applyBorder="1" applyAlignment="1" applyProtection="1">
      <alignment horizontal="left" vertical="center"/>
      <protection locked="0"/>
    </xf>
    <xf numFmtId="4" fontId="9" fillId="10" borderId="94" xfId="2" applyNumberFormat="1" applyFont="1" applyFill="1" applyBorder="1" applyAlignment="1" applyProtection="1">
      <alignment horizontal="left" vertical="center"/>
      <protection locked="0"/>
    </xf>
    <xf numFmtId="4" fontId="9" fillId="10" borderId="95" xfId="2" applyNumberFormat="1" applyFont="1" applyFill="1" applyBorder="1" applyAlignment="1" applyProtection="1">
      <alignment horizontal="left" vertical="center"/>
      <protection locked="0"/>
    </xf>
    <xf numFmtId="4" fontId="9" fillId="10" borderId="96" xfId="2" applyNumberFormat="1" applyFont="1" applyFill="1" applyBorder="1" applyAlignment="1" applyProtection="1">
      <alignment horizontal="left" vertical="center"/>
      <protection locked="0"/>
    </xf>
    <xf numFmtId="4" fontId="9" fillId="10" borderId="97" xfId="2" applyNumberFormat="1" applyFont="1" applyFill="1" applyBorder="1" applyAlignment="1" applyProtection="1">
      <alignment horizontal="left" vertical="center"/>
      <protection locked="0"/>
    </xf>
    <xf numFmtId="0" fontId="9" fillId="10" borderId="98" xfId="2" applyFont="1" applyFill="1" applyBorder="1" applyAlignment="1">
      <alignment horizontal="left" vertical="center"/>
    </xf>
    <xf numFmtId="0" fontId="9" fillId="10" borderId="99" xfId="2" applyFont="1" applyFill="1" applyBorder="1" applyAlignment="1">
      <alignment horizontal="left" vertical="center"/>
    </xf>
    <xf numFmtId="0" fontId="7" fillId="10" borderId="98" xfId="2" applyFont="1" applyFill="1" applyBorder="1" applyAlignment="1">
      <alignment horizontal="left"/>
    </xf>
    <xf numFmtId="0" fontId="9" fillId="10" borderId="99" xfId="2" applyFont="1" applyFill="1" applyBorder="1" applyAlignment="1">
      <alignment horizontal="left" vertical="center" wrapText="1"/>
    </xf>
    <xf numFmtId="4" fontId="9" fillId="10" borderId="93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4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5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6" xfId="2" applyNumberFormat="1" applyFont="1" applyFill="1" applyBorder="1" applyAlignment="1" applyProtection="1">
      <alignment horizontal="left" vertical="center" wrapText="1"/>
      <protection locked="0"/>
    </xf>
    <xf numFmtId="4" fontId="9" fillId="10" borderId="97" xfId="2" applyNumberFormat="1" applyFont="1" applyFill="1" applyBorder="1" applyAlignment="1" applyProtection="1">
      <alignment horizontal="left" vertical="center" wrapText="1"/>
      <protection locked="0"/>
    </xf>
    <xf numFmtId="0" fontId="7" fillId="10" borderId="98" xfId="2" applyFont="1" applyFill="1" applyBorder="1" applyAlignment="1">
      <alignment horizontal="left" vertical="top"/>
    </xf>
    <xf numFmtId="0" fontId="7" fillId="10" borderId="98" xfId="2" applyFont="1" applyFill="1" applyBorder="1" applyAlignment="1">
      <alignment horizontal="left" vertical="center"/>
    </xf>
    <xf numFmtId="4" fontId="7" fillId="10" borderId="93" xfId="2" applyNumberFormat="1" applyFont="1" applyFill="1" applyBorder="1" applyAlignment="1" applyProtection="1">
      <alignment horizontal="left" vertical="center"/>
      <protection locked="0"/>
    </xf>
    <xf numFmtId="4" fontId="7" fillId="10" borderId="94" xfId="2" applyNumberFormat="1" applyFont="1" applyFill="1" applyBorder="1" applyAlignment="1" applyProtection="1">
      <alignment horizontal="left" vertical="center"/>
      <protection locked="0"/>
    </xf>
    <xf numFmtId="4" fontId="7" fillId="10" borderId="95" xfId="2" applyNumberFormat="1" applyFont="1" applyFill="1" applyBorder="1" applyAlignment="1" applyProtection="1">
      <alignment horizontal="left" vertical="center"/>
      <protection locked="0"/>
    </xf>
    <xf numFmtId="4" fontId="7" fillId="10" borderId="96" xfId="2" applyNumberFormat="1" applyFont="1" applyFill="1" applyBorder="1" applyAlignment="1" applyProtection="1">
      <alignment horizontal="left" vertical="center"/>
      <protection locked="0"/>
    </xf>
    <xf numFmtId="4" fontId="7" fillId="10" borderId="97" xfId="2" applyNumberFormat="1" applyFont="1" applyFill="1" applyBorder="1" applyAlignment="1" applyProtection="1">
      <alignment horizontal="left" vertical="center"/>
      <protection locked="0"/>
    </xf>
    <xf numFmtId="4" fontId="9" fillId="12" borderId="137" xfId="2" applyNumberFormat="1" applyFont="1" applyFill="1" applyBorder="1" applyAlignment="1">
      <alignment horizontal="left"/>
    </xf>
    <xf numFmtId="4" fontId="9" fillId="12" borderId="153" xfId="2" applyNumberFormat="1" applyFont="1" applyFill="1" applyBorder="1" applyAlignment="1">
      <alignment horizontal="left"/>
    </xf>
    <xf numFmtId="0" fontId="9" fillId="11" borderId="144" xfId="2" applyFont="1" applyFill="1" applyBorder="1" applyAlignment="1">
      <alignment horizontal="left"/>
    </xf>
    <xf numFmtId="4" fontId="9" fillId="11" borderId="138" xfId="2" applyNumberFormat="1" applyFont="1" applyFill="1" applyBorder="1" applyAlignment="1">
      <alignment horizontal="left"/>
    </xf>
    <xf numFmtId="4" fontId="9" fillId="11" borderId="139" xfId="2" applyNumberFormat="1" applyFont="1" applyFill="1" applyBorder="1" applyAlignment="1">
      <alignment horizontal="left"/>
    </xf>
    <xf numFmtId="4" fontId="9" fillId="11" borderId="140" xfId="2" applyNumberFormat="1" applyFont="1" applyFill="1" applyBorder="1" applyAlignment="1">
      <alignment horizontal="left"/>
    </xf>
    <xf numFmtId="4" fontId="9" fillId="11" borderId="141" xfId="2" applyNumberFormat="1" applyFont="1" applyFill="1" applyBorder="1" applyAlignment="1">
      <alignment horizontal="left"/>
    </xf>
    <xf numFmtId="4" fontId="9" fillId="11" borderId="142" xfId="2" applyNumberFormat="1" applyFont="1" applyFill="1" applyBorder="1" applyAlignment="1">
      <alignment horizontal="left"/>
    </xf>
    <xf numFmtId="4" fontId="9" fillId="11" borderId="143" xfId="2" applyNumberFormat="1" applyFont="1" applyFill="1" applyBorder="1" applyAlignment="1">
      <alignment horizontal="left"/>
    </xf>
    <xf numFmtId="4" fontId="9" fillId="10" borderId="138" xfId="2" applyNumberFormat="1" applyFont="1" applyFill="1" applyBorder="1" applyAlignment="1">
      <alignment horizontal="left"/>
    </xf>
    <xf numFmtId="4" fontId="9" fillId="10" borderId="139" xfId="2" applyNumberFormat="1" applyFont="1" applyFill="1" applyBorder="1" applyAlignment="1">
      <alignment horizontal="left"/>
    </xf>
    <xf numFmtId="4" fontId="9" fillId="10" borderId="140" xfId="2" applyNumberFormat="1" applyFont="1" applyFill="1" applyBorder="1" applyAlignment="1">
      <alignment horizontal="left"/>
    </xf>
    <xf numFmtId="4" fontId="9" fillId="10" borderId="141" xfId="2" applyNumberFormat="1" applyFont="1" applyFill="1" applyBorder="1" applyAlignment="1">
      <alignment horizontal="left"/>
    </xf>
    <xf numFmtId="4" fontId="9" fillId="10" borderId="142" xfId="2" applyNumberFormat="1" applyFont="1" applyFill="1" applyBorder="1" applyAlignment="1">
      <alignment horizontal="left"/>
    </xf>
    <xf numFmtId="4" fontId="9" fillId="10" borderId="143" xfId="2" applyNumberFormat="1" applyFont="1" applyFill="1" applyBorder="1" applyAlignment="1">
      <alignment horizontal="left"/>
    </xf>
    <xf numFmtId="0" fontId="7" fillId="11" borderId="144" xfId="2" applyFont="1" applyFill="1" applyBorder="1" applyAlignment="1">
      <alignment horizontal="left"/>
    </xf>
    <xf numFmtId="4" fontId="7" fillId="11" borderId="138" xfId="2" applyNumberFormat="1" applyFont="1" applyFill="1" applyBorder="1" applyAlignment="1">
      <alignment horizontal="left"/>
    </xf>
    <xf numFmtId="4" fontId="7" fillId="11" borderId="139" xfId="2" applyNumberFormat="1" applyFont="1" applyFill="1" applyBorder="1" applyAlignment="1">
      <alignment horizontal="left"/>
    </xf>
    <xf numFmtId="4" fontId="7" fillId="11" borderId="140" xfId="2" applyNumberFormat="1" applyFont="1" applyFill="1" applyBorder="1" applyAlignment="1">
      <alignment horizontal="left"/>
    </xf>
    <xf numFmtId="4" fontId="7" fillId="11" borderId="141" xfId="2" applyNumberFormat="1" applyFont="1" applyFill="1" applyBorder="1" applyAlignment="1">
      <alignment horizontal="left"/>
    </xf>
    <xf numFmtId="4" fontId="7" fillId="11" borderId="142" xfId="2" applyNumberFormat="1" applyFont="1" applyFill="1" applyBorder="1" applyAlignment="1">
      <alignment horizontal="left"/>
    </xf>
    <xf numFmtId="4" fontId="7" fillId="11" borderId="143" xfId="2" applyNumberFormat="1" applyFont="1" applyFill="1" applyBorder="1" applyAlignment="1">
      <alignment horizontal="left"/>
    </xf>
    <xf numFmtId="0" fontId="7" fillId="10" borderId="146" xfId="2" applyFont="1" applyFill="1" applyBorder="1" applyAlignment="1">
      <alignment horizontal="left"/>
    </xf>
    <xf numFmtId="0" fontId="7" fillId="10" borderId="155" xfId="2" applyFont="1" applyFill="1" applyBorder="1" applyAlignment="1">
      <alignment horizontal="left"/>
    </xf>
    <xf numFmtId="0" fontId="7" fillId="11" borderId="155" xfId="2" applyFont="1" applyFill="1" applyBorder="1" applyAlignment="1">
      <alignment horizontal="left"/>
    </xf>
    <xf numFmtId="4" fontId="7" fillId="11" borderId="154" xfId="2" applyNumberFormat="1" applyFont="1" applyFill="1" applyBorder="1" applyAlignment="1">
      <alignment horizontal="left"/>
    </xf>
    <xf numFmtId="4" fontId="9" fillId="11" borderId="166" xfId="2" applyNumberFormat="1" applyFont="1" applyFill="1" applyBorder="1" applyAlignment="1">
      <alignment horizontal="left" vertical="center"/>
    </xf>
    <xf numFmtId="0" fontId="9" fillId="11" borderId="160" xfId="2" applyFont="1" applyFill="1" applyBorder="1" applyAlignment="1">
      <alignment horizontal="left"/>
    </xf>
    <xf numFmtId="0" fontId="9" fillId="11" borderId="155" xfId="2" applyFont="1" applyFill="1" applyBorder="1" applyAlignment="1">
      <alignment horizontal="left"/>
    </xf>
    <xf numFmtId="4" fontId="9" fillId="11" borderId="156" xfId="2" applyNumberFormat="1" applyFont="1" applyFill="1" applyBorder="1" applyAlignment="1">
      <alignment horizontal="left" vertical="center"/>
    </xf>
    <xf numFmtId="4" fontId="9" fillId="11" borderId="157" xfId="2" applyNumberFormat="1" applyFont="1" applyFill="1" applyBorder="1" applyAlignment="1">
      <alignment horizontal="left" vertical="center"/>
    </xf>
    <xf numFmtId="4" fontId="9" fillId="11" borderId="158" xfId="2" applyNumberFormat="1" applyFont="1" applyFill="1" applyBorder="1" applyAlignment="1">
      <alignment horizontal="left" vertical="center"/>
    </xf>
    <xf numFmtId="4" fontId="9" fillId="11" borderId="167" xfId="2" applyNumberFormat="1" applyFont="1" applyFill="1" applyBorder="1" applyAlignment="1">
      <alignment horizontal="left" vertical="center"/>
    </xf>
    <xf numFmtId="4" fontId="9" fillId="11" borderId="168" xfId="2" applyNumberFormat="1" applyFont="1" applyFill="1" applyBorder="1" applyAlignment="1">
      <alignment horizontal="left" vertical="center"/>
    </xf>
    <xf numFmtId="4" fontId="9" fillId="11" borderId="160" xfId="2" applyNumberFormat="1" applyFont="1" applyFill="1" applyBorder="1" applyAlignment="1">
      <alignment horizontal="left" vertical="center"/>
    </xf>
    <xf numFmtId="164" fontId="9" fillId="11" borderId="137" xfId="2" applyNumberFormat="1" applyFont="1" applyFill="1" applyBorder="1" applyAlignment="1">
      <alignment horizontal="left"/>
    </xf>
    <xf numFmtId="0" fontId="7" fillId="9" borderId="144" xfId="2" applyFont="1" applyFill="1" applyBorder="1" applyAlignment="1">
      <alignment horizontal="left"/>
    </xf>
    <xf numFmtId="0" fontId="7" fillId="9" borderId="155" xfId="2" applyFont="1" applyFill="1" applyBorder="1" applyAlignment="1">
      <alignment horizontal="left"/>
    </xf>
    <xf numFmtId="0" fontId="7" fillId="9" borderId="169" xfId="2" applyFont="1" applyFill="1" applyBorder="1" applyAlignment="1">
      <alignment horizontal="left"/>
    </xf>
    <xf numFmtId="0" fontId="14" fillId="9" borderId="169" xfId="2" applyFont="1" applyFill="1" applyBorder="1" applyAlignment="1">
      <alignment horizontal="left"/>
    </xf>
    <xf numFmtId="0" fontId="9" fillId="9" borderId="155" xfId="2" applyFont="1" applyFill="1" applyBorder="1" applyAlignment="1">
      <alignment horizontal="left"/>
    </xf>
    <xf numFmtId="0" fontId="14" fillId="9" borderId="155" xfId="2" applyFont="1" applyFill="1" applyBorder="1" applyAlignment="1">
      <alignment horizontal="left"/>
    </xf>
    <xf numFmtId="0" fontId="7" fillId="9" borderId="33" xfId="2" applyFont="1" applyFill="1" applyBorder="1" applyAlignment="1">
      <alignment horizontal="left"/>
    </xf>
    <xf numFmtId="4" fontId="7" fillId="9" borderId="131" xfId="2" applyNumberFormat="1" applyFont="1" applyFill="1" applyBorder="1" applyAlignment="1">
      <alignment horizontal="left"/>
    </xf>
    <xf numFmtId="4" fontId="7" fillId="9" borderId="117" xfId="2" applyNumberFormat="1" applyFont="1" applyFill="1" applyBorder="1" applyAlignment="1">
      <alignment horizontal="left"/>
    </xf>
    <xf numFmtId="4" fontId="7" fillId="9" borderId="118" xfId="2" applyNumberFormat="1" applyFont="1" applyFill="1" applyBorder="1" applyAlignment="1">
      <alignment horizontal="left"/>
    </xf>
    <xf numFmtId="4" fontId="7" fillId="9" borderId="99" xfId="2" applyNumberFormat="1" applyFont="1" applyFill="1" applyBorder="1" applyAlignment="1">
      <alignment horizontal="left"/>
    </xf>
    <xf numFmtId="0" fontId="9" fillId="9" borderId="98" xfId="2" applyFont="1" applyFill="1" applyBorder="1" applyAlignment="1">
      <alignment horizontal="left" wrapText="1"/>
    </xf>
    <xf numFmtId="4" fontId="9" fillId="9" borderId="131" xfId="2" applyNumberFormat="1" applyFont="1" applyFill="1" applyBorder="1" applyAlignment="1">
      <alignment horizontal="left"/>
    </xf>
    <xf numFmtId="4" fontId="9" fillId="9" borderId="117" xfId="2" applyNumberFormat="1" applyFont="1" applyFill="1" applyBorder="1" applyAlignment="1">
      <alignment horizontal="left"/>
    </xf>
    <xf numFmtId="4" fontId="9" fillId="9" borderId="118" xfId="2" applyNumberFormat="1" applyFont="1" applyFill="1" applyBorder="1" applyAlignment="1">
      <alignment horizontal="left"/>
    </xf>
    <xf numFmtId="4" fontId="9" fillId="9" borderId="99" xfId="2" applyNumberFormat="1" applyFont="1" applyFill="1" applyBorder="1" applyAlignment="1">
      <alignment horizontal="left"/>
    </xf>
    <xf numFmtId="0" fontId="7" fillId="9" borderId="98" xfId="2" applyFont="1" applyFill="1" applyBorder="1" applyAlignment="1">
      <alignment horizontal="left" wrapText="1"/>
    </xf>
    <xf numFmtId="2" fontId="7" fillId="9" borderId="131" xfId="2" applyNumberFormat="1" applyFont="1" applyFill="1" applyBorder="1" applyAlignment="1">
      <alignment horizontal="left"/>
    </xf>
    <xf numFmtId="10" fontId="7" fillId="9" borderId="131" xfId="2" applyNumberFormat="1" applyFont="1" applyFill="1" applyBorder="1" applyAlignment="1">
      <alignment horizontal="left"/>
    </xf>
    <xf numFmtId="4" fontId="7" fillId="9" borderId="176" xfId="2" applyNumberFormat="1" applyFont="1" applyFill="1" applyBorder="1" applyAlignment="1">
      <alignment horizontal="left"/>
    </xf>
    <xf numFmtId="4" fontId="7" fillId="9" borderId="177" xfId="2" applyNumberFormat="1" applyFont="1" applyFill="1" applyBorder="1" applyAlignment="1">
      <alignment horizontal="left"/>
    </xf>
    <xf numFmtId="4" fontId="7" fillId="9" borderId="178" xfId="2" applyNumberFormat="1" applyFont="1" applyFill="1" applyBorder="1" applyAlignment="1">
      <alignment horizontal="left"/>
    </xf>
    <xf numFmtId="4" fontId="7" fillId="9" borderId="179" xfId="2" applyNumberFormat="1" applyFont="1" applyFill="1" applyBorder="1" applyAlignment="1">
      <alignment horizontal="left"/>
    </xf>
    <xf numFmtId="2" fontId="9" fillId="6" borderId="131" xfId="2" applyNumberFormat="1" applyFont="1" applyFill="1" applyBorder="1" applyAlignment="1">
      <alignment horizontal="center" vertical="center" wrapText="1"/>
    </xf>
    <xf numFmtId="2" fontId="9" fillId="6" borderId="117" xfId="2" applyNumberFormat="1" applyFont="1" applyFill="1" applyBorder="1" applyAlignment="1">
      <alignment horizontal="center" vertical="center" wrapText="1"/>
    </xf>
    <xf numFmtId="2" fontId="9" fillId="6" borderId="118" xfId="2" applyNumberFormat="1" applyFont="1" applyFill="1" applyBorder="1" applyAlignment="1">
      <alignment horizontal="center" vertical="center" wrapText="1"/>
    </xf>
    <xf numFmtId="2" fontId="9" fillId="6" borderId="99" xfId="2" applyNumberFormat="1" applyFont="1" applyFill="1" applyBorder="1" applyAlignment="1">
      <alignment horizontal="center" vertical="center" wrapText="1"/>
    </xf>
    <xf numFmtId="0" fontId="7" fillId="9" borderId="99" xfId="2" applyFont="1" applyFill="1" applyBorder="1" applyAlignment="1">
      <alignment horizontal="left" vertical="center" wrapText="1"/>
    </xf>
    <xf numFmtId="0" fontId="7" fillId="9" borderId="2" xfId="2" applyFont="1" applyFill="1" applyBorder="1" applyAlignment="1">
      <alignment horizontal="left"/>
    </xf>
    <xf numFmtId="0" fontId="7" fillId="9" borderId="78" xfId="2" applyFont="1" applyFill="1" applyBorder="1" applyAlignment="1">
      <alignment horizontal="left" vertical="center" wrapText="1"/>
    </xf>
    <xf numFmtId="0" fontId="7" fillId="9" borderId="79" xfId="2" applyFont="1" applyFill="1" applyBorder="1" applyAlignment="1">
      <alignment horizontal="left" vertical="center" wrapText="1"/>
    </xf>
    <xf numFmtId="0" fontId="7" fillId="9" borderId="99" xfId="2" applyFont="1" applyFill="1" applyBorder="1" applyAlignment="1">
      <alignment horizontal="left"/>
    </xf>
    <xf numFmtId="0" fontId="7" fillId="9" borderId="116" xfId="2" applyFont="1" applyFill="1" applyBorder="1" applyAlignment="1">
      <alignment horizontal="left" vertical="center" wrapText="1"/>
    </xf>
    <xf numFmtId="0" fontId="7" fillId="9" borderId="117" xfId="2" applyFont="1" applyFill="1" applyBorder="1" applyAlignment="1">
      <alignment horizontal="left" vertical="center" wrapText="1"/>
    </xf>
    <xf numFmtId="0" fontId="7" fillId="9" borderId="118" xfId="2" applyFont="1" applyFill="1" applyBorder="1" applyAlignment="1">
      <alignment horizontal="left" vertical="center" wrapText="1" shrinkToFit="1"/>
    </xf>
    <xf numFmtId="0" fontId="7" fillId="9" borderId="118" xfId="2" applyFont="1" applyFill="1" applyBorder="1" applyAlignment="1">
      <alignment horizontal="left" vertical="center" wrapText="1"/>
    </xf>
    <xf numFmtId="0" fontId="7" fillId="9" borderId="119" xfId="2" applyFont="1" applyFill="1" applyBorder="1" applyAlignment="1">
      <alignment horizontal="left" vertical="center" wrapText="1"/>
    </xf>
    <xf numFmtId="0" fontId="9" fillId="9" borderId="115" xfId="2" applyFont="1" applyFill="1" applyBorder="1" applyAlignment="1">
      <alignment horizontal="center" vertical="center" wrapText="1"/>
    </xf>
    <xf numFmtId="0" fontId="7" fillId="9" borderId="118" xfId="2" applyFont="1" applyFill="1" applyBorder="1" applyAlignment="1">
      <alignment horizontal="left"/>
    </xf>
    <xf numFmtId="0" fontId="7" fillId="9" borderId="131" xfId="2" applyFont="1" applyFill="1" applyBorder="1" applyAlignment="1">
      <alignment horizontal="left"/>
    </xf>
    <xf numFmtId="0" fontId="7" fillId="9" borderId="131" xfId="2" applyFont="1" applyFill="1" applyBorder="1" applyAlignment="1">
      <alignment horizontal="left" vertical="center" wrapText="1"/>
    </xf>
    <xf numFmtId="0" fontId="7" fillId="9" borderId="133" xfId="2" applyFont="1" applyFill="1" applyBorder="1" applyAlignment="1">
      <alignment horizontal="left" vertical="center" wrapText="1"/>
    </xf>
    <xf numFmtId="0" fontId="7" fillId="9" borderId="134" xfId="2" applyFont="1" applyFill="1" applyBorder="1" applyAlignment="1">
      <alignment horizontal="left" vertical="center" wrapText="1"/>
    </xf>
    <xf numFmtId="0" fontId="7" fillId="9" borderId="135" xfId="2" applyFont="1" applyFill="1" applyBorder="1" applyAlignment="1">
      <alignment horizontal="left" vertical="center" wrapText="1"/>
    </xf>
    <xf numFmtId="0" fontId="7" fillId="9" borderId="136" xfId="2" applyFont="1" applyFill="1" applyBorder="1" applyAlignment="1">
      <alignment horizontal="left" vertical="center" wrapText="1"/>
    </xf>
    <xf numFmtId="0" fontId="7" fillId="9" borderId="162" xfId="2" applyFont="1" applyFill="1" applyBorder="1" applyAlignment="1">
      <alignment horizontal="left" vertical="center" wrapText="1"/>
    </xf>
    <xf numFmtId="0" fontId="7" fillId="9" borderId="163" xfId="2" applyFont="1" applyFill="1" applyBorder="1" applyAlignment="1">
      <alignment horizontal="left" vertical="center" wrapText="1"/>
    </xf>
    <xf numFmtId="0" fontId="7" fillId="9" borderId="164" xfId="2" applyFont="1" applyFill="1" applyBorder="1" applyAlignment="1">
      <alignment horizontal="left" vertical="center" wrapText="1"/>
    </xf>
    <xf numFmtId="0" fontId="7" fillId="9" borderId="165" xfId="2" applyFont="1" applyFill="1" applyBorder="1" applyAlignment="1">
      <alignment horizontal="left" vertical="center" wrapText="1"/>
    </xf>
    <xf numFmtId="0" fontId="9" fillId="9" borderId="0" xfId="2" applyFont="1" applyFill="1" applyAlignment="1">
      <alignment horizontal="right"/>
    </xf>
    <xf numFmtId="0" fontId="6" fillId="8" borderId="7" xfId="0" applyFont="1" applyFill="1" applyBorder="1" applyAlignment="1" applyProtection="1">
      <alignment horizontal="left" vertical="center"/>
      <protection hidden="1"/>
    </xf>
    <xf numFmtId="4" fontId="9" fillId="12" borderId="60" xfId="2" applyNumberFormat="1" applyFont="1" applyFill="1" applyBorder="1" applyAlignment="1">
      <alignment horizontal="left"/>
    </xf>
    <xf numFmtId="4" fontId="9" fillId="12" borderId="61" xfId="2" applyNumberFormat="1" applyFont="1" applyFill="1" applyBorder="1" applyAlignment="1">
      <alignment horizontal="left"/>
    </xf>
    <xf numFmtId="4" fontId="9" fillId="12" borderId="62" xfId="2" applyNumberFormat="1" applyFont="1" applyFill="1" applyBorder="1" applyAlignment="1">
      <alignment horizontal="left"/>
    </xf>
    <xf numFmtId="4" fontId="9" fillId="12" borderId="63" xfId="2" applyNumberFormat="1" applyFont="1" applyFill="1" applyBorder="1" applyAlignment="1">
      <alignment horizontal="left"/>
    </xf>
    <xf numFmtId="4" fontId="9" fillId="12" borderId="64" xfId="2" applyNumberFormat="1" applyFont="1" applyFill="1" applyBorder="1" applyAlignment="1">
      <alignment horizontal="left"/>
    </xf>
    <xf numFmtId="4" fontId="9" fillId="12" borderId="65" xfId="2" applyNumberFormat="1" applyFont="1" applyFill="1" applyBorder="1" applyAlignment="1">
      <alignment horizontal="left"/>
    </xf>
    <xf numFmtId="0" fontId="6" fillId="8" borderId="3" xfId="0" applyFont="1" applyFill="1" applyBorder="1" applyAlignment="1">
      <alignment horizontal="left" vertical="center" wrapText="1"/>
    </xf>
    <xf numFmtId="0" fontId="6" fillId="8" borderId="7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Alignment="1">
      <alignment wrapText="1"/>
    </xf>
    <xf numFmtId="0" fontId="6" fillId="8" borderId="0" xfId="0" applyFont="1" applyFill="1" applyAlignment="1">
      <alignment vertical="center"/>
    </xf>
    <xf numFmtId="0" fontId="9" fillId="10" borderId="2" xfId="0" applyFont="1" applyFill="1" applyBorder="1" applyAlignment="1" applyProtection="1">
      <alignment wrapText="1"/>
      <protection hidden="1"/>
    </xf>
    <xf numFmtId="0" fontId="9" fillId="10" borderId="8" xfId="0" applyFont="1" applyFill="1" applyBorder="1" applyAlignment="1" applyProtection="1">
      <alignment wrapText="1"/>
      <protection hidden="1"/>
    </xf>
    <xf numFmtId="0" fontId="9" fillId="10" borderId="99" xfId="0" applyFont="1" applyFill="1" applyBorder="1" applyAlignment="1" applyProtection="1">
      <alignment wrapText="1"/>
      <protection hidden="1"/>
    </xf>
    <xf numFmtId="0" fontId="9" fillId="10" borderId="6" xfId="0" applyFont="1" applyFill="1" applyBorder="1" applyAlignment="1">
      <alignment vertical="top" wrapText="1"/>
    </xf>
    <xf numFmtId="0" fontId="9" fillId="10" borderId="2" xfId="0" applyFont="1" applyFill="1" applyBorder="1" applyProtection="1">
      <protection hidden="1"/>
    </xf>
    <xf numFmtId="0" fontId="9" fillId="10" borderId="8" xfId="0" applyFont="1" applyFill="1" applyBorder="1" applyProtection="1">
      <protection hidden="1"/>
    </xf>
    <xf numFmtId="0" fontId="7" fillId="10" borderId="40" xfId="2" applyFont="1" applyFill="1" applyBorder="1" applyAlignment="1">
      <alignment horizontal="left" wrapText="1"/>
    </xf>
    <xf numFmtId="0" fontId="9" fillId="9" borderId="11" xfId="2" applyFont="1" applyFill="1" applyBorder="1" applyAlignment="1">
      <alignment horizontal="left" vertical="center"/>
    </xf>
    <xf numFmtId="0" fontId="9" fillId="9" borderId="12" xfId="2" applyFont="1" applyFill="1" applyBorder="1" applyAlignment="1">
      <alignment horizontal="left" vertical="center"/>
    </xf>
    <xf numFmtId="0" fontId="9" fillId="9" borderId="13" xfId="2" applyFont="1" applyFill="1" applyBorder="1" applyAlignment="1">
      <alignment horizontal="left" vertical="center"/>
    </xf>
    <xf numFmtId="0" fontId="9" fillId="9" borderId="66" xfId="2" applyFont="1" applyFill="1" applyBorder="1" applyAlignment="1">
      <alignment horizontal="left" vertical="center"/>
    </xf>
    <xf numFmtId="0" fontId="9" fillId="9" borderId="67" xfId="2" applyFont="1" applyFill="1" applyBorder="1" applyAlignment="1">
      <alignment horizontal="left" vertical="center"/>
    </xf>
    <xf numFmtId="0" fontId="9" fillId="9" borderId="68" xfId="2" applyFont="1" applyFill="1" applyBorder="1" applyAlignment="1">
      <alignment horizontal="left" vertical="center"/>
    </xf>
    <xf numFmtId="0" fontId="9" fillId="9" borderId="69" xfId="2" applyFont="1" applyFill="1" applyBorder="1" applyAlignment="1">
      <alignment horizontal="left" vertical="center"/>
    </xf>
    <xf numFmtId="0" fontId="9" fillId="9" borderId="70" xfId="2" applyFont="1" applyFill="1" applyBorder="1" applyAlignment="1">
      <alignment horizontal="left" vertical="center"/>
    </xf>
    <xf numFmtId="0" fontId="9" fillId="9" borderId="71" xfId="2" applyFont="1" applyFill="1" applyBorder="1" applyAlignment="1">
      <alignment horizontal="left" vertical="center"/>
    </xf>
    <xf numFmtId="0" fontId="9" fillId="9" borderId="76" xfId="2" applyFont="1" applyFill="1" applyBorder="1" applyAlignment="1">
      <alignment horizontal="left" vertical="center"/>
    </xf>
    <xf numFmtId="0" fontId="9" fillId="9" borderId="77" xfId="2" applyFont="1" applyFill="1" applyBorder="1" applyAlignment="1">
      <alignment horizontal="left" vertical="center"/>
    </xf>
    <xf numFmtId="0" fontId="7" fillId="9" borderId="40" xfId="2" applyFont="1" applyFill="1" applyBorder="1" applyAlignment="1">
      <alignment horizontal="left" wrapText="1"/>
    </xf>
    <xf numFmtId="0" fontId="14" fillId="9" borderId="99" xfId="2" applyFont="1" applyFill="1" applyBorder="1" applyAlignment="1">
      <alignment horizontal="left" wrapText="1"/>
    </xf>
    <xf numFmtId="0" fontId="17" fillId="13" borderId="0" xfId="4" applyFont="1" applyAlignment="1">
      <alignment horizontal="left" vertical="center"/>
    </xf>
    <xf numFmtId="0" fontId="17" fillId="13" borderId="25" xfId="4" applyFont="1" applyBorder="1" applyAlignment="1">
      <alignment horizontal="left"/>
    </xf>
    <xf numFmtId="4" fontId="17" fillId="13" borderId="62" xfId="4" applyNumberFormat="1" applyFont="1" applyBorder="1" applyAlignment="1">
      <alignment horizontal="left"/>
    </xf>
    <xf numFmtId="0" fontId="7" fillId="9" borderId="182" xfId="2" applyFont="1" applyFill="1" applyBorder="1" applyAlignment="1">
      <alignment horizontal="left"/>
    </xf>
    <xf numFmtId="0" fontId="7" fillId="9" borderId="185" xfId="2" applyFont="1" applyFill="1" applyBorder="1" applyAlignment="1">
      <alignment horizontal="left"/>
    </xf>
    <xf numFmtId="0" fontId="9" fillId="9" borderId="0" xfId="2" applyFont="1" applyFill="1" applyAlignment="1">
      <alignment horizontal="left" vertical="center"/>
    </xf>
    <xf numFmtId="0" fontId="9" fillId="9" borderId="186" xfId="2" applyFont="1" applyFill="1" applyBorder="1" applyAlignment="1">
      <alignment horizontal="left" vertical="center"/>
    </xf>
    <xf numFmtId="0" fontId="9" fillId="9" borderId="98" xfId="2" applyFont="1" applyFill="1" applyBorder="1" applyAlignment="1">
      <alignment horizontal="left" vertical="center"/>
    </xf>
    <xf numFmtId="0" fontId="9" fillId="9" borderId="99" xfId="2" applyFont="1" applyFill="1" applyBorder="1" applyAlignment="1">
      <alignment horizontal="left" vertical="center"/>
    </xf>
    <xf numFmtId="0" fontId="7" fillId="9" borderId="188" xfId="2" applyFont="1" applyFill="1" applyBorder="1" applyAlignment="1">
      <alignment horizontal="left"/>
    </xf>
    <xf numFmtId="164" fontId="9" fillId="11" borderId="189" xfId="2" applyNumberFormat="1" applyFont="1" applyFill="1" applyBorder="1" applyAlignment="1">
      <alignment horizontal="left"/>
    </xf>
    <xf numFmtId="0" fontId="9" fillId="9" borderId="191" xfId="2" applyFont="1" applyFill="1" applyBorder="1" applyAlignment="1">
      <alignment horizontal="left" vertical="center"/>
    </xf>
    <xf numFmtId="164" fontId="9" fillId="11" borderId="192" xfId="2" applyNumberFormat="1" applyFont="1" applyFill="1" applyBorder="1" applyAlignment="1">
      <alignment horizontal="left"/>
    </xf>
    <xf numFmtId="164" fontId="9" fillId="11" borderId="190" xfId="2" applyNumberFormat="1" applyFont="1" applyFill="1" applyBorder="1" applyAlignment="1">
      <alignment horizontal="left"/>
    </xf>
    <xf numFmtId="164" fontId="9" fillId="11" borderId="193" xfId="2" applyNumberFormat="1" applyFont="1" applyFill="1" applyBorder="1" applyAlignment="1">
      <alignment horizontal="left"/>
    </xf>
    <xf numFmtId="164" fontId="9" fillId="11" borderId="194" xfId="2" applyNumberFormat="1" applyFont="1" applyFill="1" applyBorder="1" applyAlignment="1">
      <alignment horizontal="left"/>
    </xf>
    <xf numFmtId="164" fontId="9" fillId="11" borderId="195" xfId="2" applyNumberFormat="1" applyFont="1" applyFill="1" applyBorder="1" applyAlignment="1">
      <alignment horizontal="left"/>
    </xf>
    <xf numFmtId="0" fontId="9" fillId="9" borderId="196" xfId="2" applyFont="1" applyFill="1" applyBorder="1" applyAlignment="1">
      <alignment horizontal="left" vertical="center"/>
    </xf>
    <xf numFmtId="0" fontId="9" fillId="9" borderId="197" xfId="2" applyFont="1" applyFill="1" applyBorder="1" applyAlignment="1">
      <alignment horizontal="left" vertical="center"/>
    </xf>
    <xf numFmtId="164" fontId="9" fillId="11" borderId="198" xfId="2" applyNumberFormat="1" applyFont="1" applyFill="1" applyBorder="1" applyAlignment="1">
      <alignment horizontal="left"/>
    </xf>
    <xf numFmtId="164" fontId="9" fillId="11" borderId="199" xfId="2" applyNumberFormat="1" applyFont="1" applyFill="1" applyBorder="1" applyAlignment="1">
      <alignment horizontal="left"/>
    </xf>
    <xf numFmtId="4" fontId="9" fillId="12" borderId="187" xfId="2" applyNumberFormat="1" applyFont="1" applyFill="1" applyBorder="1" applyAlignment="1">
      <alignment horizontal="left"/>
    </xf>
    <xf numFmtId="4" fontId="9" fillId="12" borderId="183" xfId="2" applyNumberFormat="1" applyFont="1" applyFill="1" applyBorder="1" applyAlignment="1">
      <alignment horizontal="left"/>
    </xf>
    <xf numFmtId="4" fontId="9" fillId="12" borderId="184" xfId="2" applyNumberFormat="1" applyFont="1" applyFill="1" applyBorder="1" applyAlignment="1">
      <alignment horizontal="left"/>
    </xf>
    <xf numFmtId="0" fontId="7" fillId="9" borderId="200" xfId="2" applyFont="1" applyFill="1" applyBorder="1" applyAlignment="1">
      <alignment horizontal="left"/>
    </xf>
    <xf numFmtId="4" fontId="9" fillId="12" borderId="32" xfId="2" applyNumberFormat="1" applyFont="1" applyFill="1" applyBorder="1" applyAlignment="1">
      <alignment horizontal="left"/>
    </xf>
    <xf numFmtId="4" fontId="9" fillId="12" borderId="201" xfId="2" applyNumberFormat="1" applyFont="1" applyFill="1" applyBorder="1" applyAlignment="1">
      <alignment horizontal="left"/>
    </xf>
    <xf numFmtId="4" fontId="17" fillId="13" borderId="187" xfId="4" applyNumberFormat="1" applyFont="1" applyBorder="1" applyAlignment="1">
      <alignment horizontal="left"/>
    </xf>
    <xf numFmtId="0" fontId="9" fillId="9" borderId="202" xfId="2" applyFont="1" applyFill="1" applyBorder="1" applyAlignment="1">
      <alignment horizontal="left" vertical="center"/>
    </xf>
    <xf numFmtId="0" fontId="7" fillId="9" borderId="191" xfId="2" applyFont="1" applyFill="1" applyBorder="1" applyAlignment="1">
      <alignment horizontal="left"/>
    </xf>
    <xf numFmtId="0" fontId="7" fillId="9" borderId="204" xfId="2" applyFont="1" applyFill="1" applyBorder="1" applyAlignment="1">
      <alignment horizontal="left"/>
    </xf>
    <xf numFmtId="4" fontId="17" fillId="13" borderId="199" xfId="4" applyNumberFormat="1" applyFont="1" applyBorder="1" applyAlignment="1">
      <alignment horizontal="left"/>
    </xf>
    <xf numFmtId="4" fontId="17" fillId="13" borderId="203" xfId="4" applyNumberFormat="1" applyFont="1" applyBorder="1" applyAlignment="1">
      <alignment horizontal="left"/>
    </xf>
    <xf numFmtId="4" fontId="17" fillId="13" borderId="205" xfId="4" applyNumberFormat="1" applyFont="1" applyBorder="1" applyAlignment="1">
      <alignment horizontal="left"/>
    </xf>
    <xf numFmtId="4" fontId="17" fillId="13" borderId="206" xfId="4" applyNumberFormat="1" applyFont="1" applyBorder="1" applyAlignment="1">
      <alignment horizontal="left"/>
    </xf>
    <xf numFmtId="4" fontId="17" fillId="13" borderId="207" xfId="4" applyNumberFormat="1" applyFont="1" applyBorder="1" applyAlignment="1">
      <alignment horizontal="left"/>
    </xf>
    <xf numFmtId="4" fontId="17" fillId="13" borderId="198" xfId="4" applyNumberFormat="1" applyFont="1" applyBorder="1" applyAlignment="1">
      <alignment horizontal="left"/>
    </xf>
    <xf numFmtId="4" fontId="17" fillId="13" borderId="209" xfId="4" applyNumberFormat="1" applyFont="1" applyBorder="1" applyAlignment="1">
      <alignment horizontal="left"/>
    </xf>
    <xf numFmtId="0" fontId="9" fillId="9" borderId="210" xfId="2" applyFont="1" applyFill="1" applyBorder="1" applyAlignment="1">
      <alignment horizontal="left"/>
    </xf>
    <xf numFmtId="0" fontId="9" fillId="9" borderId="211" xfId="2" applyFont="1" applyFill="1" applyBorder="1" applyAlignment="1">
      <alignment horizontal="left" vertical="center"/>
    </xf>
    <xf numFmtId="0" fontId="9" fillId="9" borderId="212" xfId="2" applyFont="1" applyFill="1" applyBorder="1" applyAlignment="1">
      <alignment horizontal="left" vertical="center"/>
    </xf>
    <xf numFmtId="0" fontId="9" fillId="9" borderId="214" xfId="2" applyFont="1" applyFill="1" applyBorder="1" applyAlignment="1">
      <alignment horizontal="left" vertical="center"/>
    </xf>
    <xf numFmtId="0" fontId="7" fillId="9" borderId="213" xfId="2" applyFont="1" applyFill="1" applyBorder="1" applyAlignment="1">
      <alignment horizontal="left"/>
    </xf>
    <xf numFmtId="4" fontId="17" fillId="13" borderId="215" xfId="4" applyNumberFormat="1" applyFont="1" applyBorder="1" applyAlignment="1">
      <alignment horizontal="left"/>
    </xf>
    <xf numFmtId="0" fontId="9" fillId="9" borderId="161" xfId="2" applyFont="1" applyFill="1" applyBorder="1" applyAlignment="1">
      <alignment horizontal="left" vertical="center"/>
    </xf>
    <xf numFmtId="4" fontId="17" fillId="13" borderId="208" xfId="4" applyNumberFormat="1" applyFont="1" applyBorder="1" applyAlignment="1">
      <alignment horizontal="left"/>
    </xf>
    <xf numFmtId="0" fontId="14" fillId="9" borderId="115" xfId="2" applyFont="1" applyFill="1" applyBorder="1" applyAlignment="1">
      <alignment horizontal="left" vertical="top" wrapText="1"/>
    </xf>
    <xf numFmtId="0" fontId="9" fillId="10" borderId="216" xfId="0" applyFont="1" applyFill="1" applyBorder="1" applyProtection="1">
      <protection hidden="1"/>
    </xf>
    <xf numFmtId="0" fontId="7" fillId="9" borderId="216" xfId="0" applyFont="1" applyFill="1" applyBorder="1" applyAlignment="1" applyProtection="1">
      <alignment vertical="center" wrapText="1"/>
      <protection hidden="1"/>
    </xf>
    <xf numFmtId="0" fontId="7" fillId="2" borderId="0" xfId="5" applyFont="1" applyFill="1" applyAlignment="1">
      <alignment horizontal="left" vertical="top" wrapText="1"/>
    </xf>
    <xf numFmtId="0" fontId="9" fillId="2" borderId="213" xfId="2" applyFont="1" applyFill="1" applyBorder="1" applyAlignment="1" applyProtection="1">
      <alignment horizontal="left" vertical="center" wrapText="1"/>
      <protection locked="0"/>
    </xf>
    <xf numFmtId="0" fontId="9" fillId="10" borderId="216" xfId="0" applyFont="1" applyFill="1" applyBorder="1" applyAlignment="1" applyProtection="1">
      <alignment wrapText="1"/>
      <protection hidden="1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8" borderId="0" xfId="2" applyFont="1" applyFill="1" applyAlignment="1">
      <alignment horizontal="left" vertical="center" wrapText="1"/>
    </xf>
    <xf numFmtId="0" fontId="0" fillId="14" borderId="0" xfId="0" applyFill="1"/>
    <xf numFmtId="0" fontId="0" fillId="14" borderId="0" xfId="0" applyFill="1" applyAlignment="1">
      <alignment wrapText="1"/>
    </xf>
    <xf numFmtId="0" fontId="1" fillId="9" borderId="181" xfId="0" applyFont="1" applyFill="1" applyBorder="1" applyAlignment="1">
      <alignment horizontal="left" vertical="top" wrapText="1"/>
    </xf>
    <xf numFmtId="0" fontId="1" fillId="9" borderId="90" xfId="0" applyFont="1" applyFill="1" applyBorder="1" applyAlignment="1">
      <alignment horizontal="left" vertical="top" wrapText="1"/>
    </xf>
    <xf numFmtId="0" fontId="9" fillId="10" borderId="219" xfId="0" applyFont="1" applyFill="1" applyBorder="1" applyAlignment="1">
      <alignment vertical="top" wrapText="1"/>
    </xf>
    <xf numFmtId="0" fontId="7" fillId="15" borderId="0" xfId="2" applyFont="1" applyFill="1" applyAlignment="1">
      <alignment horizontal="left"/>
    </xf>
    <xf numFmtId="0" fontId="7" fillId="9" borderId="220" xfId="2" applyFont="1" applyFill="1" applyBorder="1" applyAlignment="1">
      <alignment horizontal="left"/>
    </xf>
    <xf numFmtId="0" fontId="7" fillId="9" borderId="202" xfId="2" applyFont="1" applyFill="1" applyBorder="1" applyAlignment="1">
      <alignment horizontal="left"/>
    </xf>
    <xf numFmtId="0" fontId="7" fillId="9" borderId="221" xfId="2" applyFont="1" applyFill="1" applyBorder="1" applyAlignment="1">
      <alignment horizontal="left"/>
    </xf>
    <xf numFmtId="0" fontId="7" fillId="9" borderId="0" xfId="2" applyFont="1" applyFill="1" applyAlignment="1">
      <alignment horizontal="justify"/>
    </xf>
    <xf numFmtId="0" fontId="9" fillId="9" borderId="0" xfId="2" applyFont="1" applyFill="1" applyAlignment="1">
      <alignment horizontal="justify" vertical="center" wrapText="1"/>
    </xf>
    <xf numFmtId="0" fontId="2" fillId="2" borderId="182" xfId="0" applyFont="1" applyFill="1" applyBorder="1" applyAlignment="1" applyProtection="1">
      <alignment horizontal="left" vertical="top" wrapText="1"/>
      <protection locked="0"/>
    </xf>
    <xf numFmtId="0" fontId="2" fillId="2" borderId="223" xfId="0" applyFont="1" applyFill="1" applyBorder="1" applyAlignment="1" applyProtection="1">
      <alignment horizontal="left" vertical="top" wrapText="1"/>
      <protection locked="0"/>
    </xf>
    <xf numFmtId="0" fontId="9" fillId="9" borderId="113" xfId="2" applyFont="1" applyFill="1" applyBorder="1" applyAlignment="1">
      <alignment horizontal="left" vertical="center"/>
    </xf>
    <xf numFmtId="0" fontId="9" fillId="9" borderId="12" xfId="2" applyFont="1" applyFill="1" applyBorder="1" applyAlignment="1">
      <alignment horizontal="left" vertical="center"/>
    </xf>
    <xf numFmtId="0" fontId="9" fillId="9" borderId="114" xfId="2" applyFont="1" applyFill="1" applyBorder="1" applyAlignment="1">
      <alignment horizontal="left" vertical="center"/>
    </xf>
    <xf numFmtId="0" fontId="9" fillId="9" borderId="13" xfId="2" applyFont="1" applyFill="1" applyBorder="1" applyAlignment="1">
      <alignment horizontal="left" vertical="center"/>
    </xf>
    <xf numFmtId="0" fontId="7" fillId="9" borderId="115" xfId="2" applyFont="1" applyFill="1" applyBorder="1" applyAlignment="1">
      <alignment horizontal="left" wrapText="1"/>
    </xf>
    <xf numFmtId="0" fontId="7" fillId="9" borderId="99" xfId="2" applyFont="1" applyFill="1" applyBorder="1" applyAlignment="1">
      <alignment horizontal="left" wrapText="1"/>
    </xf>
    <xf numFmtId="0" fontId="7" fillId="10" borderId="98" xfId="2" applyFont="1" applyFill="1" applyBorder="1" applyAlignment="1">
      <alignment horizontal="left" vertical="top" wrapText="1"/>
    </xf>
    <xf numFmtId="0" fontId="7" fillId="10" borderId="98" xfId="2" applyFont="1" applyFill="1" applyBorder="1" applyAlignment="1">
      <alignment horizontal="left" wrapText="1"/>
    </xf>
    <xf numFmtId="0" fontId="9" fillId="9" borderId="11" xfId="2" applyFont="1" applyFill="1" applyBorder="1" applyAlignment="1">
      <alignment horizontal="left" vertical="center"/>
    </xf>
    <xf numFmtId="0" fontId="9" fillId="9" borderId="18" xfId="2" applyFont="1" applyFill="1" applyBorder="1" applyAlignment="1">
      <alignment horizontal="left" vertical="center"/>
    </xf>
    <xf numFmtId="0" fontId="9" fillId="9" borderId="3" xfId="2" applyFont="1" applyFill="1" applyBorder="1" applyAlignment="1">
      <alignment horizontal="left" vertical="center"/>
    </xf>
    <xf numFmtId="0" fontId="9" fillId="9" borderId="14" xfId="2" applyFont="1" applyFill="1" applyBorder="1" applyAlignment="1">
      <alignment horizontal="left" vertical="center"/>
    </xf>
    <xf numFmtId="0" fontId="9" fillId="9" borderId="15" xfId="2" applyFont="1" applyFill="1" applyBorder="1" applyAlignment="1">
      <alignment horizontal="left" vertical="center"/>
    </xf>
    <xf numFmtId="0" fontId="9" fillId="9" borderId="16" xfId="2" applyFont="1" applyFill="1" applyBorder="1" applyAlignment="1">
      <alignment horizontal="left" vertical="center"/>
    </xf>
    <xf numFmtId="0" fontId="9" fillId="9" borderId="17" xfId="2" applyFont="1" applyFill="1" applyBorder="1" applyAlignment="1">
      <alignment horizontal="left" vertical="center"/>
    </xf>
    <xf numFmtId="0" fontId="7" fillId="9" borderId="217" xfId="2" applyFont="1" applyFill="1" applyBorder="1" applyAlignment="1">
      <alignment vertical="top" wrapText="1"/>
    </xf>
    <xf numFmtId="0" fontId="7" fillId="9" borderId="218" xfId="2" applyFont="1" applyFill="1" applyBorder="1" applyAlignment="1">
      <alignment vertical="top" wrapText="1"/>
    </xf>
    <xf numFmtId="0" fontId="7" fillId="9" borderId="98" xfId="2" applyFont="1" applyFill="1" applyBorder="1" applyAlignment="1">
      <alignment horizontal="left" vertical="top" wrapText="1"/>
    </xf>
    <xf numFmtId="0" fontId="7" fillId="9" borderId="222" xfId="2" applyFont="1" applyFill="1" applyBorder="1" applyAlignment="1">
      <alignment horizontal="left" vertical="top" wrapText="1"/>
    </xf>
    <xf numFmtId="0" fontId="9" fillId="9" borderId="115" xfId="2" applyFont="1" applyFill="1" applyBorder="1" applyAlignment="1">
      <alignment horizontal="left" wrapText="1"/>
    </xf>
    <xf numFmtId="0" fontId="9" fillId="9" borderId="99" xfId="2" applyFont="1" applyFill="1" applyBorder="1" applyAlignment="1">
      <alignment horizontal="left" wrapText="1"/>
    </xf>
    <xf numFmtId="0" fontId="7" fillId="9" borderId="115" xfId="2" applyFont="1" applyFill="1" applyBorder="1" applyAlignment="1">
      <alignment horizontal="left" vertical="center" wrapText="1"/>
    </xf>
    <xf numFmtId="0" fontId="7" fillId="9" borderId="99" xfId="2" applyFont="1" applyFill="1" applyBorder="1" applyAlignment="1">
      <alignment horizontal="left" vertical="center" wrapText="1"/>
    </xf>
    <xf numFmtId="0" fontId="9" fillId="9" borderId="132" xfId="2" applyFont="1" applyFill="1" applyBorder="1" applyAlignment="1">
      <alignment horizontal="left" vertical="center"/>
    </xf>
    <xf numFmtId="0" fontId="9" fillId="9" borderId="128" xfId="2" applyFont="1" applyFill="1" applyBorder="1" applyAlignment="1">
      <alignment horizontal="left" vertical="center"/>
    </xf>
    <xf numFmtId="0" fontId="9" fillId="9" borderId="129" xfId="2" applyFont="1" applyFill="1" applyBorder="1" applyAlignment="1">
      <alignment horizontal="left" vertical="center"/>
    </xf>
    <xf numFmtId="0" fontId="9" fillId="9" borderId="130" xfId="2" applyFont="1" applyFill="1" applyBorder="1" applyAlignment="1">
      <alignment horizontal="left" vertical="center"/>
    </xf>
    <xf numFmtId="0" fontId="14" fillId="9" borderId="155" xfId="2" applyFont="1" applyFill="1" applyBorder="1" applyAlignment="1">
      <alignment horizontal="left" wrapText="1"/>
    </xf>
    <xf numFmtId="0" fontId="6" fillId="8" borderId="4" xfId="0" applyFont="1" applyFill="1" applyBorder="1" applyAlignment="1" applyProtection="1">
      <alignment horizontal="center" vertical="center"/>
      <protection locked="0" hidden="1"/>
    </xf>
    <xf numFmtId="0" fontId="6" fillId="8" borderId="4" xfId="0" applyFont="1" applyFill="1" applyBorder="1" applyAlignment="1" applyProtection="1">
      <alignment horizontal="center" vertical="center"/>
      <protection locked="0"/>
    </xf>
    <xf numFmtId="0" fontId="6" fillId="8" borderId="182" xfId="0" applyFont="1" applyFill="1" applyBorder="1" applyAlignment="1" applyProtection="1">
      <alignment horizontal="center" vertical="center"/>
      <protection locked="0"/>
    </xf>
    <xf numFmtId="0" fontId="7" fillId="2" borderId="219" xfId="0" applyFont="1" applyFill="1" applyBorder="1" applyAlignment="1" applyProtection="1">
      <alignment horizontal="left" vertical="center" wrapText="1"/>
      <protection locked="0"/>
    </xf>
    <xf numFmtId="4" fontId="5" fillId="2" borderId="213" xfId="1" applyNumberFormat="1" applyFont="1" applyFill="1" applyBorder="1" applyAlignment="1" applyProtection="1">
      <alignment horizontal="right" vertical="center" indent="1"/>
      <protection locked="0"/>
    </xf>
    <xf numFmtId="4" fontId="2" fillId="2" borderId="213" xfId="1" applyNumberFormat="1" applyFont="1" applyFill="1" applyBorder="1" applyAlignment="1" applyProtection="1">
      <alignment horizontal="right" vertical="center" indent="1"/>
      <protection locked="0"/>
    </xf>
    <xf numFmtId="4" fontId="5" fillId="2" borderId="1" xfId="1" applyNumberFormat="1" applyFont="1" applyFill="1" applyBorder="1" applyAlignment="1" applyProtection="1">
      <alignment horizontal="right" vertical="center" indent="1"/>
      <protection locked="0"/>
    </xf>
    <xf numFmtId="4" fontId="2" fillId="2" borderId="1" xfId="1" applyNumberFormat="1" applyFont="1" applyFill="1" applyBorder="1" applyAlignment="1" applyProtection="1">
      <alignment horizontal="right" vertical="center" indent="1"/>
      <protection locked="0"/>
    </xf>
    <xf numFmtId="4" fontId="5" fillId="2" borderId="180" xfId="1" applyNumberFormat="1" applyFont="1" applyFill="1" applyBorder="1" applyAlignment="1" applyProtection="1">
      <alignment horizontal="right" vertical="center" indent="1"/>
      <protection locked="0"/>
    </xf>
    <xf numFmtId="4" fontId="2" fillId="2" borderId="180" xfId="1" applyNumberFormat="1" applyFont="1" applyFill="1" applyBorder="1" applyAlignment="1" applyProtection="1">
      <alignment horizontal="right" vertical="center" indent="1"/>
      <protection locked="0"/>
    </xf>
    <xf numFmtId="4" fontId="5" fillId="2" borderId="9" xfId="1" applyNumberFormat="1" applyFont="1" applyFill="1" applyBorder="1" applyAlignment="1" applyProtection="1">
      <alignment horizontal="right" vertical="center" indent="1"/>
      <protection locked="0"/>
    </xf>
    <xf numFmtId="4" fontId="5" fillId="2" borderId="121" xfId="1" applyNumberFormat="1" applyFont="1" applyFill="1" applyBorder="1" applyAlignment="1" applyProtection="1">
      <alignment horizontal="right" vertical="center" indent="1"/>
      <protection locked="0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7"/>
    <tableColumn id="2" xr3:uid="{63FF9405-742F-47AE-9FBF-132B0B260E28}" name="2025 r." dataDxfId="2" dataCellStyle="Dziesiętny"/>
    <tableColumn id="3" xr3:uid="{AF21111E-3579-4BC3-AD9F-7797F23ADE38}" name="2024 r." dataDxfId="1" dataCellStyle="Dziesiętny"/>
    <tableColumn id="4" xr3:uid="{500ACE9B-C991-4AF4-86F8-91D9AEBDBA1D}" name="2023 r." dataDxfId="0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4" dataDxfId="22" headerRowBorderDxfId="23" tableBorderDxfId="21" totalsRowBorderDxfId="20">
  <tableColumns count="1">
    <tableColumn id="1" xr3:uid="{99C1BE7E-AEF2-4388-B35A-3D34E494FF88}" name="Dane finansowe podmiotu powiązanego z wnioskodawcą" dataDxfId="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8" dataDxfId="16" headerRowBorderDxfId="17" tableBorderDxfId="15" totalsRowBorderDxfId="14">
  <tableColumns count="4">
    <tableColumn id="1" xr3:uid="{A0311998-A6BB-464E-857B-6CC917BA9B0A}" name="Dane finansowe w PLN" dataDxfId="6"/>
    <tableColumn id="2" xr3:uid="{D8A29E18-6DEB-471C-876A-A8DBA30AF64F}" name="2025 r." dataDxfId="5" dataCellStyle="Dziesiętny"/>
    <tableColumn id="3" xr3:uid="{7BFA2E85-C9F4-4A2D-8B92-5F5343791AF3}" name="2024 r." dataDxfId="4" dataCellStyle="Dziesiętny"/>
    <tableColumn id="4" xr3:uid="{FF1595A4-C6A8-4F60-843F-861CE7D5EADD}" name="2023 r." dataDxfId="3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7"/>
  <sheetViews>
    <sheetView tabSelected="1" zoomScaleNormal="100" workbookViewId="0"/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536" t="s">
        <v>299</v>
      </c>
    </row>
    <row r="2" spans="1:1" ht="45" x14ac:dyDescent="0.2">
      <c r="A2" s="613" t="s">
        <v>303</v>
      </c>
    </row>
    <row r="3" spans="1:1" ht="30" x14ac:dyDescent="0.2">
      <c r="A3" s="613" t="s">
        <v>312</v>
      </c>
    </row>
    <row r="4" spans="1:1" ht="146.25" customHeight="1" x14ac:dyDescent="0.2">
      <c r="A4" s="613" t="s">
        <v>310</v>
      </c>
    </row>
    <row r="5" spans="1:1" ht="115.5" customHeight="1" x14ac:dyDescent="0.2">
      <c r="A5" s="614" t="s">
        <v>313</v>
      </c>
    </row>
    <row r="6" spans="1:1" ht="125.25" customHeight="1" x14ac:dyDescent="0.2">
      <c r="A6" s="606" t="s">
        <v>307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</sheetData>
  <sheetProtection algorithmName="SHA-512" hashValue="6k1bTWbF9h/kqZwTO4L8AOR2olWDa8+co7M3EE0Pn3z6yy8SAlY8BfCcfF6Ohv2EnYG5x7ve9kBfL6q9owza6A==" saltValue="YXAxBpfq7mte+PP88BqE4Q==" spinCount="100000" sheet="1" objects="1" scenarios="1"/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dimension ref="A1:B5"/>
  <sheetViews>
    <sheetView workbookViewId="0"/>
  </sheetViews>
  <sheetFormatPr defaultRowHeight="15" x14ac:dyDescent="0.25"/>
  <cols>
    <col min="1" max="1" width="135" style="611" customWidth="1"/>
    <col min="2" max="2" width="24.5703125" style="611" customWidth="1"/>
    <col min="3" max="16384" width="9.140625" style="611"/>
  </cols>
  <sheetData>
    <row r="1" spans="1:2" ht="15.75" x14ac:dyDescent="0.25">
      <c r="A1" s="610" t="s">
        <v>296</v>
      </c>
      <c r="B1" s="612"/>
    </row>
    <row r="2" spans="1:2" ht="27" customHeight="1" x14ac:dyDescent="0.25">
      <c r="A2" s="607" t="s">
        <v>308</v>
      </c>
    </row>
    <row r="3" spans="1:2" ht="240" x14ac:dyDescent="0.25">
      <c r="A3" s="613" t="s">
        <v>320</v>
      </c>
    </row>
    <row r="4" spans="1:2" x14ac:dyDescent="0.25">
      <c r="A4" s="623"/>
    </row>
    <row r="5" spans="1:2" x14ac:dyDescent="0.25">
      <c r="A5" s="622"/>
    </row>
  </sheetData>
  <sheetProtection algorithmName="SHA-512" hashValue="OIkuGik/63kjc8bAcbjtYmivJ6Y7VStuWVDto7MuLh3tW+FxfVlL533Ue6EySrSm2F9U8iQbZNeeE3GroYvS/Q==" saltValue="yw4fR8kblUYJ8pNMWRyCJQ==" spinCount="100000" sheet="1" objects="1" scenarios="1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61"/>
  <sheetViews>
    <sheetView zoomScale="80" zoomScaleNormal="80" workbookViewId="0">
      <selection activeCell="J4" sqref="J4"/>
    </sheetView>
  </sheetViews>
  <sheetFormatPr defaultColWidth="0" defaultRowHeight="15" zeroHeight="1" x14ac:dyDescent="0.2"/>
  <cols>
    <col min="1" max="3" width="4.140625" style="616" customWidth="1"/>
    <col min="4" max="4" width="27.42578125" style="616" customWidth="1"/>
    <col min="5" max="5" width="13.42578125" style="616" customWidth="1"/>
    <col min="6" max="6" width="30.5703125" style="616" customWidth="1"/>
    <col min="7" max="7" width="16.5703125" style="616" customWidth="1"/>
    <col min="8" max="8" width="16.28515625" style="616" customWidth="1"/>
    <col min="9" max="9" width="15.85546875" style="616" customWidth="1"/>
    <col min="10" max="10" width="15.7109375" style="616" customWidth="1"/>
    <col min="11" max="12" width="16.85546875" style="616" customWidth="1"/>
    <col min="13" max="13" width="16.5703125" style="616" customWidth="1"/>
    <col min="14" max="14" width="17" style="616" customWidth="1"/>
    <col min="15" max="15" width="16.7109375" style="616" customWidth="1"/>
    <col min="16" max="16" width="17" style="616" customWidth="1"/>
    <col min="17" max="17" width="16" style="616" customWidth="1"/>
    <col min="18" max="18" width="16.42578125" style="616" customWidth="1"/>
    <col min="19" max="19" width="17" style="616" customWidth="1"/>
    <col min="20" max="20" width="17.42578125" style="616" customWidth="1"/>
    <col min="21" max="21" width="9.140625" style="616" hidden="1" customWidth="1"/>
    <col min="22" max="22" width="50.28515625" style="616" hidden="1" customWidth="1"/>
    <col min="23" max="24" width="9.140625" style="616" hidden="1" customWidth="1"/>
    <col min="25" max="25" width="32.85546875" style="616" hidden="1" customWidth="1"/>
    <col min="26" max="26" width="23.42578125" style="616" hidden="1" customWidth="1"/>
    <col min="27" max="27" width="26" style="616" hidden="1" customWidth="1"/>
    <col min="28" max="28" width="15.42578125" style="616" hidden="1" customWidth="1"/>
    <col min="29" max="29" width="31.7109375" style="616" hidden="1" customWidth="1"/>
    <col min="30" max="16384" width="9.140625" style="616" hidden="1"/>
  </cols>
  <sheetData>
    <row r="1" spans="1:22" s="202" customFormat="1" ht="24" customHeight="1" thickBot="1" x14ac:dyDescent="0.3">
      <c r="A1" s="202" t="s">
        <v>7</v>
      </c>
      <c r="U1" s="368"/>
      <c r="V1" s="368"/>
    </row>
    <row r="2" spans="1:22" s="211" customFormat="1" ht="12.75" customHeight="1" x14ac:dyDescent="0.2">
      <c r="G2" s="632" t="s">
        <v>8</v>
      </c>
      <c r="H2" s="625"/>
      <c r="I2" s="625"/>
      <c r="J2" s="625"/>
      <c r="K2" s="627"/>
      <c r="L2" s="635" t="s">
        <v>9</v>
      </c>
      <c r="M2" s="636"/>
      <c r="N2" s="637"/>
      <c r="O2" s="638"/>
      <c r="P2" s="633" t="s">
        <v>10</v>
      </c>
      <c r="Q2" s="634"/>
      <c r="R2" s="634"/>
      <c r="S2" s="634"/>
      <c r="T2" s="634"/>
    </row>
    <row r="3" spans="1:22" s="212" customFormat="1" ht="18.75" customHeight="1" x14ac:dyDescent="0.25">
      <c r="E3" s="220"/>
      <c r="F3" s="525" t="s">
        <v>11</v>
      </c>
      <c r="G3" s="8"/>
      <c r="H3" s="8"/>
      <c r="I3" s="8"/>
      <c r="J3" s="8"/>
      <c r="K3" s="8"/>
      <c r="L3" s="9"/>
      <c r="M3" s="9"/>
      <c r="N3" s="9"/>
      <c r="O3" s="9"/>
      <c r="P3" s="217" t="str">
        <f>IF(L3="","",MAX(L3:O3)+1)</f>
        <v/>
      </c>
      <c r="Q3" s="218" t="str">
        <f>IF(P3="","",P3+1)</f>
        <v/>
      </c>
      <c r="R3" s="219" t="str">
        <f>IF(Q3="","",Q3+1)</f>
        <v/>
      </c>
      <c r="S3" s="219" t="str">
        <f t="shared" ref="S3:T3" si="0">IF(R3="","",R3+1)</f>
        <v/>
      </c>
      <c r="T3" s="219" t="str">
        <f t="shared" si="0"/>
        <v/>
      </c>
      <c r="U3" s="211"/>
    </row>
    <row r="4" spans="1:22" s="212" customFormat="1" ht="144" customHeight="1" thickBot="1" x14ac:dyDescent="0.25">
      <c r="A4" s="213"/>
      <c r="B4" s="213"/>
      <c r="C4" s="213"/>
      <c r="D4" s="214" t="s">
        <v>283</v>
      </c>
      <c r="E4" s="214"/>
      <c r="F4" s="214"/>
      <c r="G4" s="207" t="s">
        <v>284</v>
      </c>
      <c r="H4" s="208" t="s">
        <v>285</v>
      </c>
      <c r="I4" s="208" t="s">
        <v>286</v>
      </c>
      <c r="J4" s="208" t="s">
        <v>287</v>
      </c>
      <c r="K4" s="215" t="s">
        <v>12</v>
      </c>
      <c r="L4" s="216" t="s">
        <v>13</v>
      </c>
      <c r="M4" s="208" t="s">
        <v>14</v>
      </c>
      <c r="N4" s="206" t="s">
        <v>15</v>
      </c>
      <c r="O4" s="206" t="s">
        <v>16</v>
      </c>
      <c r="P4" s="207" t="s">
        <v>17</v>
      </c>
      <c r="Q4" s="208" t="s">
        <v>18</v>
      </c>
      <c r="R4" s="209" t="s">
        <v>19</v>
      </c>
      <c r="S4" s="210" t="s">
        <v>20</v>
      </c>
      <c r="T4" s="210" t="s">
        <v>21</v>
      </c>
      <c r="U4" s="211"/>
    </row>
    <row r="5" spans="1:22" s="252" customFormat="1" ht="17.25" thickTop="1" thickBot="1" x14ac:dyDescent="0.3">
      <c r="A5" s="244" t="s">
        <v>22</v>
      </c>
      <c r="B5" s="245"/>
      <c r="C5" s="245"/>
      <c r="D5" s="245"/>
      <c r="E5" s="245"/>
      <c r="F5" s="245"/>
      <c r="G5" s="246">
        <f>SUM(G6,G11,G20,G23,G38)</f>
        <v>0</v>
      </c>
      <c r="H5" s="247">
        <f>SUM(H6,H11,H20,H23,H38)</f>
        <v>0</v>
      </c>
      <c r="I5" s="247">
        <f>SUM(I6,I11,I20,I23,I38)</f>
        <v>0</v>
      </c>
      <c r="J5" s="247">
        <f t="shared" ref="J5:T5" si="1">SUM(J6,J11,J20,J23,J38)</f>
        <v>0</v>
      </c>
      <c r="K5" s="248">
        <f t="shared" si="1"/>
        <v>0</v>
      </c>
      <c r="L5" s="249">
        <f t="shared" si="1"/>
        <v>0</v>
      </c>
      <c r="M5" s="250">
        <f>SUM(M6,M11,M20,M23,M38)</f>
        <v>0</v>
      </c>
      <c r="N5" s="250">
        <f t="shared" si="1"/>
        <v>0</v>
      </c>
      <c r="O5" s="251">
        <f t="shared" si="1"/>
        <v>0</v>
      </c>
      <c r="P5" s="246">
        <f t="shared" si="1"/>
        <v>0</v>
      </c>
      <c r="Q5" s="247">
        <f t="shared" si="1"/>
        <v>0</v>
      </c>
      <c r="R5" s="248">
        <f t="shared" si="1"/>
        <v>0</v>
      </c>
      <c r="S5" s="248">
        <f t="shared" si="1"/>
        <v>0</v>
      </c>
      <c r="T5" s="248">
        <f t="shared" si="1"/>
        <v>0</v>
      </c>
      <c r="U5" s="211"/>
      <c r="V5" s="220"/>
    </row>
    <row r="6" spans="1:22" s="204" customFormat="1" ht="16.5" thickTop="1" x14ac:dyDescent="0.25">
      <c r="A6" s="241"/>
      <c r="B6" s="239" t="s">
        <v>23</v>
      </c>
      <c r="C6" s="240"/>
      <c r="D6" s="240"/>
      <c r="E6" s="240"/>
      <c r="F6" s="240"/>
      <c r="G6" s="225">
        <f>SUM(G7:G10)</f>
        <v>0</v>
      </c>
      <c r="H6" s="226">
        <f>SUM(H7:H10)</f>
        <v>0</v>
      </c>
      <c r="I6" s="226">
        <f>SUM(I7:I10)</f>
        <v>0</v>
      </c>
      <c r="J6" s="226">
        <f t="shared" ref="J6:T6" si="2">SUM(J7:J10)</f>
        <v>0</v>
      </c>
      <c r="K6" s="227">
        <f t="shared" si="2"/>
        <v>0</v>
      </c>
      <c r="L6" s="228">
        <f t="shared" si="2"/>
        <v>0</v>
      </c>
      <c r="M6" s="229">
        <f t="shared" si="2"/>
        <v>0</v>
      </c>
      <c r="N6" s="229">
        <f t="shared" si="2"/>
        <v>0</v>
      </c>
      <c r="O6" s="230">
        <f t="shared" si="2"/>
        <v>0</v>
      </c>
      <c r="P6" s="225">
        <f t="shared" si="2"/>
        <v>0</v>
      </c>
      <c r="Q6" s="226">
        <f t="shared" si="2"/>
        <v>0</v>
      </c>
      <c r="R6" s="227">
        <f t="shared" si="2"/>
        <v>0</v>
      </c>
      <c r="S6" s="227">
        <f t="shared" si="2"/>
        <v>0</v>
      </c>
      <c r="T6" s="227">
        <f t="shared" si="2"/>
        <v>0</v>
      </c>
      <c r="U6" s="211"/>
      <c r="V6" s="211"/>
    </row>
    <row r="7" spans="1:22" s="5" customFormat="1" x14ac:dyDescent="0.2">
      <c r="A7" s="211"/>
      <c r="B7" s="211"/>
      <c r="C7" s="242" t="s">
        <v>24</v>
      </c>
      <c r="D7" s="242"/>
      <c r="E7" s="242"/>
      <c r="F7" s="242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11"/>
      <c r="V7" s="211"/>
    </row>
    <row r="8" spans="1:22" s="5" customFormat="1" x14ac:dyDescent="0.2">
      <c r="A8" s="211"/>
      <c r="B8" s="211"/>
      <c r="C8" s="242" t="s">
        <v>25</v>
      </c>
      <c r="D8" s="242"/>
      <c r="E8" s="242"/>
      <c r="F8" s="242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11"/>
      <c r="V8" s="211"/>
    </row>
    <row r="9" spans="1:22" s="5" customFormat="1" x14ac:dyDescent="0.2">
      <c r="A9" s="211"/>
      <c r="B9" s="211"/>
      <c r="C9" s="242" t="s">
        <v>26</v>
      </c>
      <c r="D9" s="242"/>
      <c r="E9" s="242"/>
      <c r="F9" s="242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11"/>
      <c r="V9" s="211"/>
    </row>
    <row r="10" spans="1:22" s="5" customFormat="1" x14ac:dyDescent="0.2">
      <c r="A10" s="211"/>
      <c r="B10" s="211"/>
      <c r="C10" s="242" t="s">
        <v>27</v>
      </c>
      <c r="D10" s="242"/>
      <c r="E10" s="242"/>
      <c r="F10" s="242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11"/>
      <c r="V10" s="211"/>
    </row>
    <row r="11" spans="1:22" s="205" customFormat="1" ht="15.75" x14ac:dyDescent="0.25">
      <c r="A11" s="220"/>
      <c r="B11" s="223" t="s">
        <v>28</v>
      </c>
      <c r="C11" s="224"/>
      <c r="D11" s="224"/>
      <c r="E11" s="224"/>
      <c r="F11" s="224"/>
      <c r="G11" s="225">
        <f>SUM(G12,G18:G19)</f>
        <v>0</v>
      </c>
      <c r="H11" s="226">
        <f>SUM(H12,H18:H19)</f>
        <v>0</v>
      </c>
      <c r="I11" s="226">
        <f>SUM(I12,I18:I19)</f>
        <v>0</v>
      </c>
      <c r="J11" s="226">
        <f t="shared" ref="J11:T11" si="3">SUM(J12,J18:J19)</f>
        <v>0</v>
      </c>
      <c r="K11" s="227">
        <f t="shared" si="3"/>
        <v>0</v>
      </c>
      <c r="L11" s="228">
        <f t="shared" si="3"/>
        <v>0</v>
      </c>
      <c r="M11" s="229">
        <f t="shared" si="3"/>
        <v>0</v>
      </c>
      <c r="N11" s="229">
        <f t="shared" si="3"/>
        <v>0</v>
      </c>
      <c r="O11" s="230">
        <f t="shared" si="3"/>
        <v>0</v>
      </c>
      <c r="P11" s="225">
        <f t="shared" si="3"/>
        <v>0</v>
      </c>
      <c r="Q11" s="226">
        <f t="shared" si="3"/>
        <v>0</v>
      </c>
      <c r="R11" s="227">
        <f t="shared" si="3"/>
        <v>0</v>
      </c>
      <c r="S11" s="227">
        <f t="shared" si="3"/>
        <v>0</v>
      </c>
      <c r="T11" s="227">
        <f t="shared" si="3"/>
        <v>0</v>
      </c>
      <c r="U11" s="211"/>
      <c r="V11" s="220"/>
    </row>
    <row r="12" spans="1:22" s="204" customFormat="1" x14ac:dyDescent="0.2">
      <c r="A12" s="211"/>
      <c r="C12" s="231" t="s">
        <v>29</v>
      </c>
      <c r="D12" s="231"/>
      <c r="E12" s="231"/>
      <c r="F12" s="231"/>
      <c r="G12" s="232">
        <f>SUM(G13:G17)</f>
        <v>0</v>
      </c>
      <c r="H12" s="233">
        <f>SUM(H13:H17)</f>
        <v>0</v>
      </c>
      <c r="I12" s="233">
        <f>SUM(I13:I17)</f>
        <v>0</v>
      </c>
      <c r="J12" s="233">
        <f t="shared" ref="J12:T12" si="4">SUM(J13:J17)</f>
        <v>0</v>
      </c>
      <c r="K12" s="234">
        <f t="shared" si="4"/>
        <v>0</v>
      </c>
      <c r="L12" s="235">
        <f t="shared" si="4"/>
        <v>0</v>
      </c>
      <c r="M12" s="236">
        <f t="shared" si="4"/>
        <v>0</v>
      </c>
      <c r="N12" s="236">
        <f t="shared" si="4"/>
        <v>0</v>
      </c>
      <c r="O12" s="237">
        <f t="shared" si="4"/>
        <v>0</v>
      </c>
      <c r="P12" s="232">
        <f t="shared" si="4"/>
        <v>0</v>
      </c>
      <c r="Q12" s="233">
        <f t="shared" si="4"/>
        <v>0</v>
      </c>
      <c r="R12" s="234">
        <f t="shared" si="4"/>
        <v>0</v>
      </c>
      <c r="S12" s="234">
        <f t="shared" si="4"/>
        <v>0</v>
      </c>
      <c r="T12" s="234">
        <f t="shared" si="4"/>
        <v>0</v>
      </c>
      <c r="U12" s="211"/>
      <c r="V12" s="211"/>
    </row>
    <row r="13" spans="1:22" s="5" customFormat="1" x14ac:dyDescent="0.2">
      <c r="A13" s="211"/>
      <c r="B13" s="211"/>
      <c r="C13" s="211"/>
      <c r="D13" s="242" t="s">
        <v>30</v>
      </c>
      <c r="E13" s="242"/>
      <c r="F13" s="242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11"/>
      <c r="V13" s="211"/>
    </row>
    <row r="14" spans="1:22" s="5" customFormat="1" x14ac:dyDescent="0.2">
      <c r="A14" s="211"/>
      <c r="B14" s="211"/>
      <c r="C14" s="211"/>
      <c r="D14" s="242" t="s">
        <v>31</v>
      </c>
      <c r="E14" s="242"/>
      <c r="F14" s="242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11"/>
      <c r="V14" s="211"/>
    </row>
    <row r="15" spans="1:22" s="5" customFormat="1" x14ac:dyDescent="0.2">
      <c r="A15" s="211"/>
      <c r="B15" s="211"/>
      <c r="C15" s="211"/>
      <c r="D15" s="242" t="s">
        <v>32</v>
      </c>
      <c r="E15" s="242"/>
      <c r="F15" s="242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11"/>
      <c r="V15" s="211"/>
    </row>
    <row r="16" spans="1:22" s="5" customFormat="1" x14ac:dyDescent="0.2">
      <c r="A16" s="211"/>
      <c r="B16" s="211"/>
      <c r="C16" s="211"/>
      <c r="D16" s="242" t="s">
        <v>33</v>
      </c>
      <c r="E16" s="242"/>
      <c r="F16" s="242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11"/>
      <c r="V16" s="211"/>
    </row>
    <row r="17" spans="1:22" s="5" customFormat="1" x14ac:dyDescent="0.2">
      <c r="A17" s="211"/>
      <c r="B17" s="211"/>
      <c r="C17" s="211"/>
      <c r="D17" s="242" t="s">
        <v>34</v>
      </c>
      <c r="E17" s="242"/>
      <c r="F17" s="242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11"/>
      <c r="V17" s="211"/>
    </row>
    <row r="18" spans="1:22" s="5" customFormat="1" x14ac:dyDescent="0.2">
      <c r="A18" s="211"/>
      <c r="B18" s="211"/>
      <c r="C18" s="231" t="s">
        <v>35</v>
      </c>
      <c r="D18" s="231"/>
      <c r="E18" s="231"/>
      <c r="F18" s="231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11"/>
      <c r="V18" s="211"/>
    </row>
    <row r="19" spans="1:22" s="5" customFormat="1" x14ac:dyDescent="0.2">
      <c r="A19" s="211"/>
      <c r="B19" s="211"/>
      <c r="C19" s="231" t="s">
        <v>36</v>
      </c>
      <c r="D19" s="231"/>
      <c r="E19" s="231"/>
      <c r="F19" s="231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11"/>
      <c r="V19" s="211"/>
    </row>
    <row r="20" spans="1:22" s="7" customFormat="1" ht="15.75" x14ac:dyDescent="0.25">
      <c r="A20" s="220"/>
      <c r="B20" s="253" t="s">
        <v>37</v>
      </c>
      <c r="C20" s="254"/>
      <c r="D20" s="254"/>
      <c r="E20" s="254"/>
      <c r="F20" s="254"/>
      <c r="G20" s="257">
        <f>SUM(G21:G22)</f>
        <v>0</v>
      </c>
      <c r="H20" s="258">
        <f>SUM(H21:H22)</f>
        <v>0</v>
      </c>
      <c r="I20" s="258">
        <f>SUM(I21:I22)</f>
        <v>0</v>
      </c>
      <c r="J20" s="258">
        <f t="shared" ref="J20:T20" si="5">SUM(J21:J22)</f>
        <v>0</v>
      </c>
      <c r="K20" s="259">
        <f t="shared" si="5"/>
        <v>0</v>
      </c>
      <c r="L20" s="260">
        <f t="shared" si="5"/>
        <v>0</v>
      </c>
      <c r="M20" s="261">
        <f t="shared" si="5"/>
        <v>0</v>
      </c>
      <c r="N20" s="261">
        <f t="shared" si="5"/>
        <v>0</v>
      </c>
      <c r="O20" s="262">
        <f t="shared" si="5"/>
        <v>0</v>
      </c>
      <c r="P20" s="257">
        <f t="shared" si="5"/>
        <v>0</v>
      </c>
      <c r="Q20" s="258">
        <f t="shared" si="5"/>
        <v>0</v>
      </c>
      <c r="R20" s="259">
        <f t="shared" si="5"/>
        <v>0</v>
      </c>
      <c r="S20" s="259">
        <f t="shared" si="5"/>
        <v>0</v>
      </c>
      <c r="T20" s="259">
        <f t="shared" si="5"/>
        <v>0</v>
      </c>
      <c r="U20" s="211"/>
      <c r="V20" s="220"/>
    </row>
    <row r="21" spans="1:22" s="5" customFormat="1" x14ac:dyDescent="0.2">
      <c r="A21" s="211"/>
      <c r="B21" s="211"/>
      <c r="C21" s="255" t="s">
        <v>38</v>
      </c>
      <c r="D21" s="255"/>
      <c r="E21" s="255"/>
      <c r="F21" s="255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11"/>
      <c r="V21" s="211"/>
    </row>
    <row r="22" spans="1:22" s="5" customFormat="1" x14ac:dyDescent="0.2">
      <c r="A22" s="211"/>
      <c r="B22" s="211"/>
      <c r="C22" s="256" t="s">
        <v>39</v>
      </c>
      <c r="D22" s="256"/>
      <c r="E22" s="256"/>
      <c r="F22" s="256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11"/>
      <c r="V22" s="211"/>
    </row>
    <row r="23" spans="1:22" s="5" customFormat="1" ht="15.75" x14ac:dyDescent="0.25">
      <c r="A23" s="211"/>
      <c r="B23" s="253" t="s">
        <v>40</v>
      </c>
      <c r="C23" s="256"/>
      <c r="D23" s="256"/>
      <c r="E23" s="256"/>
      <c r="F23" s="256"/>
      <c r="G23" s="257">
        <f>SUM(G24:G26,G37)</f>
        <v>0</v>
      </c>
      <c r="H23" s="258">
        <f>SUM(H24:H26,H37)</f>
        <v>0</v>
      </c>
      <c r="I23" s="258">
        <f>SUM(I24:I26,I37)</f>
        <v>0</v>
      </c>
      <c r="J23" s="258">
        <f t="shared" ref="J23:T23" si="6">SUM(J24:J26,J37)</f>
        <v>0</v>
      </c>
      <c r="K23" s="259">
        <f t="shared" si="6"/>
        <v>0</v>
      </c>
      <c r="L23" s="260">
        <f t="shared" si="6"/>
        <v>0</v>
      </c>
      <c r="M23" s="261">
        <f t="shared" si="6"/>
        <v>0</v>
      </c>
      <c r="N23" s="261">
        <f t="shared" si="6"/>
        <v>0</v>
      </c>
      <c r="O23" s="262">
        <f t="shared" si="6"/>
        <v>0</v>
      </c>
      <c r="P23" s="257">
        <f t="shared" si="6"/>
        <v>0</v>
      </c>
      <c r="Q23" s="258">
        <f t="shared" si="6"/>
        <v>0</v>
      </c>
      <c r="R23" s="259">
        <f t="shared" si="6"/>
        <v>0</v>
      </c>
      <c r="S23" s="259">
        <f t="shared" si="6"/>
        <v>0</v>
      </c>
      <c r="T23" s="259">
        <f t="shared" si="6"/>
        <v>0</v>
      </c>
      <c r="U23" s="211"/>
      <c r="V23" s="211"/>
    </row>
    <row r="24" spans="1:22" s="5" customFormat="1" x14ac:dyDescent="0.2">
      <c r="A24" s="211"/>
      <c r="B24" s="211"/>
      <c r="C24" s="255" t="s">
        <v>41</v>
      </c>
      <c r="D24" s="255"/>
      <c r="E24" s="255"/>
      <c r="F24" s="255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11"/>
      <c r="V24" s="211"/>
    </row>
    <row r="25" spans="1:22" s="5" customFormat="1" x14ac:dyDescent="0.2">
      <c r="A25" s="211"/>
      <c r="B25" s="211"/>
      <c r="C25" s="255" t="s">
        <v>42</v>
      </c>
      <c r="D25" s="255"/>
      <c r="E25" s="255"/>
      <c r="F25" s="255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11"/>
      <c r="V25" s="211"/>
    </row>
    <row r="26" spans="1:22" s="5" customFormat="1" x14ac:dyDescent="0.2">
      <c r="A26" s="211"/>
      <c r="B26" s="211"/>
      <c r="C26" s="255" t="s">
        <v>43</v>
      </c>
      <c r="D26" s="255"/>
      <c r="E26" s="255"/>
      <c r="F26" s="255"/>
      <c r="G26" s="263">
        <f>SUM(G27,G32)</f>
        <v>0</v>
      </c>
      <c r="H26" s="264">
        <f>SUM(H27,H32)</f>
        <v>0</v>
      </c>
      <c r="I26" s="264">
        <f>SUM(I27,I32)</f>
        <v>0</v>
      </c>
      <c r="J26" s="264">
        <f t="shared" ref="J26:T26" si="7">SUM(J27,J32)</f>
        <v>0</v>
      </c>
      <c r="K26" s="265">
        <f t="shared" si="7"/>
        <v>0</v>
      </c>
      <c r="L26" s="266">
        <f t="shared" si="7"/>
        <v>0</v>
      </c>
      <c r="M26" s="267">
        <f t="shared" si="7"/>
        <v>0</v>
      </c>
      <c r="N26" s="267">
        <f t="shared" si="7"/>
        <v>0</v>
      </c>
      <c r="O26" s="268">
        <f t="shared" si="7"/>
        <v>0</v>
      </c>
      <c r="P26" s="263">
        <f t="shared" si="7"/>
        <v>0</v>
      </c>
      <c r="Q26" s="264">
        <f t="shared" si="7"/>
        <v>0</v>
      </c>
      <c r="R26" s="265">
        <f t="shared" si="7"/>
        <v>0</v>
      </c>
      <c r="S26" s="265">
        <f t="shared" si="7"/>
        <v>0</v>
      </c>
      <c r="T26" s="265">
        <f t="shared" si="7"/>
        <v>0</v>
      </c>
      <c r="U26" s="211"/>
      <c r="V26" s="211"/>
    </row>
    <row r="27" spans="1:22" s="5" customFormat="1" x14ac:dyDescent="0.2">
      <c r="A27" s="211"/>
      <c r="B27" s="211"/>
      <c r="C27" s="211"/>
      <c r="D27" s="256" t="s">
        <v>44</v>
      </c>
      <c r="E27" s="256"/>
      <c r="F27" s="256"/>
      <c r="G27" s="269">
        <f>SUM(G28:G31)</f>
        <v>0</v>
      </c>
      <c r="H27" s="270">
        <f>SUM(H28:H31)</f>
        <v>0</v>
      </c>
      <c r="I27" s="270">
        <f>SUM(I28:I31)</f>
        <v>0</v>
      </c>
      <c r="J27" s="270">
        <f t="shared" ref="J27:T27" si="8">SUM(J28:J31)</f>
        <v>0</v>
      </c>
      <c r="K27" s="271">
        <f t="shared" si="8"/>
        <v>0</v>
      </c>
      <c r="L27" s="272">
        <f t="shared" si="8"/>
        <v>0</v>
      </c>
      <c r="M27" s="273">
        <f t="shared" si="8"/>
        <v>0</v>
      </c>
      <c r="N27" s="273">
        <f t="shared" si="8"/>
        <v>0</v>
      </c>
      <c r="O27" s="274">
        <f t="shared" si="8"/>
        <v>0</v>
      </c>
      <c r="P27" s="269">
        <f t="shared" si="8"/>
        <v>0</v>
      </c>
      <c r="Q27" s="270">
        <f t="shared" si="8"/>
        <v>0</v>
      </c>
      <c r="R27" s="271">
        <f t="shared" si="8"/>
        <v>0</v>
      </c>
      <c r="S27" s="271">
        <f t="shared" si="8"/>
        <v>0</v>
      </c>
      <c r="T27" s="271">
        <f t="shared" si="8"/>
        <v>0</v>
      </c>
      <c r="U27" s="211"/>
      <c r="V27" s="211"/>
    </row>
    <row r="28" spans="1:22" s="5" customFormat="1" x14ac:dyDescent="0.2">
      <c r="A28" s="211"/>
      <c r="B28" s="211"/>
      <c r="C28" s="211"/>
      <c r="D28" s="242" t="s">
        <v>45</v>
      </c>
      <c r="E28" s="242"/>
      <c r="F28" s="242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11"/>
      <c r="V28" s="211"/>
    </row>
    <row r="29" spans="1:22" s="5" customFormat="1" x14ac:dyDescent="0.2">
      <c r="A29" s="211"/>
      <c r="B29" s="211"/>
      <c r="C29" s="211"/>
      <c r="D29" s="242" t="s">
        <v>46</v>
      </c>
      <c r="E29" s="242"/>
      <c r="F29" s="242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11"/>
      <c r="V29" s="211"/>
    </row>
    <row r="30" spans="1:22" s="5" customFormat="1" x14ac:dyDescent="0.2">
      <c r="A30" s="211"/>
      <c r="B30" s="211"/>
      <c r="C30" s="211"/>
      <c r="D30" s="242" t="s">
        <v>47</v>
      </c>
      <c r="E30" s="242"/>
      <c r="F30" s="242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11"/>
      <c r="V30" s="211"/>
    </row>
    <row r="31" spans="1:22" s="5" customFormat="1" x14ac:dyDescent="0.2">
      <c r="A31" s="211"/>
      <c r="B31" s="211"/>
      <c r="C31" s="211"/>
      <c r="D31" s="242" t="s">
        <v>48</v>
      </c>
      <c r="E31" s="242"/>
      <c r="F31" s="242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11"/>
      <c r="V31" s="211"/>
    </row>
    <row r="32" spans="1:22" s="5" customFormat="1" x14ac:dyDescent="0.2">
      <c r="A32" s="211"/>
      <c r="B32" s="211"/>
      <c r="C32" s="211"/>
      <c r="D32" s="256" t="s">
        <v>49</v>
      </c>
      <c r="E32" s="256"/>
      <c r="F32" s="256"/>
      <c r="G32" s="269">
        <f>SUM(G33:G36)</f>
        <v>0</v>
      </c>
      <c r="H32" s="270">
        <f>SUM(H33:H36)</f>
        <v>0</v>
      </c>
      <c r="I32" s="270">
        <f>SUM(I33:I36)</f>
        <v>0</v>
      </c>
      <c r="J32" s="270">
        <f t="shared" ref="J32:T32" si="9">SUM(J33:J36)</f>
        <v>0</v>
      </c>
      <c r="K32" s="271">
        <f t="shared" si="9"/>
        <v>0</v>
      </c>
      <c r="L32" s="272">
        <f t="shared" si="9"/>
        <v>0</v>
      </c>
      <c r="M32" s="273">
        <f t="shared" si="9"/>
        <v>0</v>
      </c>
      <c r="N32" s="273">
        <f t="shared" si="9"/>
        <v>0</v>
      </c>
      <c r="O32" s="274">
        <f t="shared" si="9"/>
        <v>0</v>
      </c>
      <c r="P32" s="269">
        <f t="shared" si="9"/>
        <v>0</v>
      </c>
      <c r="Q32" s="270">
        <f t="shared" si="9"/>
        <v>0</v>
      </c>
      <c r="R32" s="271">
        <f t="shared" si="9"/>
        <v>0</v>
      </c>
      <c r="S32" s="271">
        <f t="shared" si="9"/>
        <v>0</v>
      </c>
      <c r="T32" s="271">
        <f t="shared" si="9"/>
        <v>0</v>
      </c>
      <c r="U32" s="211"/>
      <c r="V32" s="211"/>
    </row>
    <row r="33" spans="1:22" s="5" customFormat="1" x14ac:dyDescent="0.2">
      <c r="A33" s="211"/>
      <c r="B33" s="211"/>
      <c r="C33" s="211"/>
      <c r="D33" s="242" t="s">
        <v>45</v>
      </c>
      <c r="E33" s="242"/>
      <c r="F33" s="242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11"/>
      <c r="V33" s="211"/>
    </row>
    <row r="34" spans="1:22" s="5" customFormat="1" x14ac:dyDescent="0.2">
      <c r="A34" s="211"/>
      <c r="B34" s="211"/>
      <c r="C34" s="211"/>
      <c r="D34" s="242" t="s">
        <v>46</v>
      </c>
      <c r="E34" s="242"/>
      <c r="F34" s="242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11"/>
      <c r="V34" s="211"/>
    </row>
    <row r="35" spans="1:22" s="5" customFormat="1" x14ac:dyDescent="0.2">
      <c r="A35" s="211"/>
      <c r="B35" s="211"/>
      <c r="C35" s="211"/>
      <c r="D35" s="242" t="s">
        <v>47</v>
      </c>
      <c r="E35" s="242"/>
      <c r="F35" s="242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11"/>
      <c r="V35" s="211"/>
    </row>
    <row r="36" spans="1:22" s="5" customFormat="1" x14ac:dyDescent="0.2">
      <c r="A36" s="211"/>
      <c r="B36" s="211"/>
      <c r="C36" s="211"/>
      <c r="D36" s="242" t="s">
        <v>48</v>
      </c>
      <c r="E36" s="242"/>
      <c r="F36" s="242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11"/>
      <c r="V36" s="211"/>
    </row>
    <row r="37" spans="1:22" s="5" customFormat="1" x14ac:dyDescent="0.2">
      <c r="A37" s="211"/>
      <c r="B37" s="211"/>
      <c r="C37" s="255" t="s">
        <v>50</v>
      </c>
      <c r="D37" s="255"/>
      <c r="E37" s="255"/>
      <c r="F37" s="255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11"/>
      <c r="V37" s="211"/>
    </row>
    <row r="38" spans="1:22" s="5" customFormat="1" ht="15.75" x14ac:dyDescent="0.25">
      <c r="A38" s="211"/>
      <c r="B38" s="253" t="s">
        <v>51</v>
      </c>
      <c r="C38" s="256"/>
      <c r="D38" s="256"/>
      <c r="E38" s="256"/>
      <c r="F38" s="256"/>
      <c r="G38" s="257">
        <f>SUM(G39:G40)</f>
        <v>0</v>
      </c>
      <c r="H38" s="258">
        <f>SUM(H39:H40)</f>
        <v>0</v>
      </c>
      <c r="I38" s="258">
        <f>SUM(I39:I40)</f>
        <v>0</v>
      </c>
      <c r="J38" s="258">
        <f t="shared" ref="J38:L38" si="10">SUM(J39:J40)</f>
        <v>0</v>
      </c>
      <c r="K38" s="259">
        <f t="shared" si="10"/>
        <v>0</v>
      </c>
      <c r="L38" s="260">
        <f t="shared" si="10"/>
        <v>0</v>
      </c>
      <c r="M38" s="261">
        <f>SUM(M39:M40)</f>
        <v>0</v>
      </c>
      <c r="N38" s="261">
        <f>SUM(N39:N40)</f>
        <v>0</v>
      </c>
      <c r="O38" s="262">
        <f t="shared" ref="O38:T38" si="11">SUM(O39:O40)</f>
        <v>0</v>
      </c>
      <c r="P38" s="257">
        <f t="shared" si="11"/>
        <v>0</v>
      </c>
      <c r="Q38" s="258">
        <f t="shared" si="11"/>
        <v>0</v>
      </c>
      <c r="R38" s="259">
        <f t="shared" si="11"/>
        <v>0</v>
      </c>
      <c r="S38" s="259">
        <f t="shared" si="11"/>
        <v>0</v>
      </c>
      <c r="T38" s="259">
        <f t="shared" si="11"/>
        <v>0</v>
      </c>
      <c r="U38" s="211"/>
      <c r="V38" s="211"/>
    </row>
    <row r="39" spans="1:22" s="5" customFormat="1" x14ac:dyDescent="0.2">
      <c r="A39" s="211"/>
      <c r="B39" s="211"/>
      <c r="C39" s="255" t="s">
        <v>52</v>
      </c>
      <c r="D39" s="255"/>
      <c r="E39" s="255"/>
      <c r="F39" s="255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11"/>
      <c r="V39" s="211"/>
    </row>
    <row r="40" spans="1:22" s="5" customFormat="1" ht="15.75" thickBot="1" x14ac:dyDescent="0.25">
      <c r="A40" s="211"/>
      <c r="B40" s="211"/>
      <c r="C40" s="275" t="s">
        <v>53</v>
      </c>
      <c r="D40" s="275"/>
      <c r="E40" s="275"/>
      <c r="F40" s="275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11"/>
      <c r="V40" s="211"/>
    </row>
    <row r="41" spans="1:22" s="7" customFormat="1" ht="17.25" thickTop="1" thickBot="1" x14ac:dyDescent="0.3">
      <c r="A41" s="244" t="s">
        <v>54</v>
      </c>
      <c r="B41" s="245"/>
      <c r="C41" s="245"/>
      <c r="D41" s="245"/>
      <c r="E41" s="245"/>
      <c r="F41" s="245"/>
      <c r="G41" s="276">
        <f>SUM(G42,G48,G61,G78)</f>
        <v>0</v>
      </c>
      <c r="H41" s="277">
        <f>SUM(H42,H48,H61,H78)</f>
        <v>0</v>
      </c>
      <c r="I41" s="277">
        <f>SUM(I42,I48,I61,I78)</f>
        <v>0</v>
      </c>
      <c r="J41" s="277">
        <f t="shared" ref="J41:T41" si="12">SUM(J42,J48,J61,J78)</f>
        <v>0</v>
      </c>
      <c r="K41" s="278">
        <f t="shared" si="12"/>
        <v>0</v>
      </c>
      <c r="L41" s="279">
        <f t="shared" si="12"/>
        <v>0</v>
      </c>
      <c r="M41" s="280">
        <f t="shared" si="12"/>
        <v>0</v>
      </c>
      <c r="N41" s="280">
        <f t="shared" si="12"/>
        <v>0</v>
      </c>
      <c r="O41" s="281">
        <f t="shared" si="12"/>
        <v>0</v>
      </c>
      <c r="P41" s="276">
        <f t="shared" si="12"/>
        <v>0</v>
      </c>
      <c r="Q41" s="277">
        <f t="shared" si="12"/>
        <v>0</v>
      </c>
      <c r="R41" s="278">
        <f t="shared" si="12"/>
        <v>0</v>
      </c>
      <c r="S41" s="278">
        <f t="shared" si="12"/>
        <v>0</v>
      </c>
      <c r="T41" s="278">
        <f t="shared" si="12"/>
        <v>0</v>
      </c>
      <c r="U41" s="211"/>
      <c r="V41" s="220"/>
    </row>
    <row r="42" spans="1:22" s="5" customFormat="1" ht="16.5" thickTop="1" x14ac:dyDescent="0.25">
      <c r="A42" s="211"/>
      <c r="B42" s="239" t="s">
        <v>55</v>
      </c>
      <c r="C42" s="240"/>
      <c r="D42" s="240"/>
      <c r="E42" s="240"/>
      <c r="F42" s="240"/>
      <c r="G42" s="257">
        <f>SUM(G43:G47)</f>
        <v>0</v>
      </c>
      <c r="H42" s="258">
        <f>SUM(H43:H47)</f>
        <v>0</v>
      </c>
      <c r="I42" s="258">
        <f>SUM(I43:I47)</f>
        <v>0</v>
      </c>
      <c r="J42" s="258">
        <f t="shared" ref="J42:T42" si="13">SUM(J43:J47)</f>
        <v>0</v>
      </c>
      <c r="K42" s="259">
        <f t="shared" si="13"/>
        <v>0</v>
      </c>
      <c r="L42" s="260">
        <f t="shared" si="13"/>
        <v>0</v>
      </c>
      <c r="M42" s="261">
        <f t="shared" si="13"/>
        <v>0</v>
      </c>
      <c r="N42" s="261">
        <f t="shared" si="13"/>
        <v>0</v>
      </c>
      <c r="O42" s="262">
        <f t="shared" si="13"/>
        <v>0</v>
      </c>
      <c r="P42" s="257">
        <f t="shared" si="13"/>
        <v>0</v>
      </c>
      <c r="Q42" s="258">
        <f t="shared" si="13"/>
        <v>0</v>
      </c>
      <c r="R42" s="259">
        <f t="shared" si="13"/>
        <v>0</v>
      </c>
      <c r="S42" s="259">
        <f t="shared" si="13"/>
        <v>0</v>
      </c>
      <c r="T42" s="259">
        <f t="shared" si="13"/>
        <v>0</v>
      </c>
      <c r="U42" s="211"/>
      <c r="V42" s="211"/>
    </row>
    <row r="43" spans="1:22" s="5" customFormat="1" x14ac:dyDescent="0.2">
      <c r="A43" s="211"/>
      <c r="B43" s="211"/>
      <c r="C43" s="243" t="s">
        <v>56</v>
      </c>
      <c r="D43" s="243"/>
      <c r="E43" s="243"/>
      <c r="F43" s="243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11"/>
      <c r="V43" s="211"/>
    </row>
    <row r="44" spans="1:22" s="5" customFormat="1" x14ac:dyDescent="0.2">
      <c r="A44" s="211"/>
      <c r="B44" s="211"/>
      <c r="C44" s="242" t="s">
        <v>57</v>
      </c>
      <c r="D44" s="242"/>
      <c r="E44" s="242"/>
      <c r="F44" s="242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11"/>
      <c r="V44" s="211"/>
    </row>
    <row r="45" spans="1:22" s="5" customFormat="1" x14ac:dyDescent="0.2">
      <c r="A45" s="211"/>
      <c r="B45" s="211"/>
      <c r="C45" s="242" t="s">
        <v>58</v>
      </c>
      <c r="D45" s="242"/>
      <c r="E45" s="242"/>
      <c r="F45" s="242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11"/>
      <c r="V45" s="211"/>
    </row>
    <row r="46" spans="1:22" s="5" customFormat="1" x14ac:dyDescent="0.2">
      <c r="A46" s="211"/>
      <c r="B46" s="211"/>
      <c r="C46" s="242" t="s">
        <v>59</v>
      </c>
      <c r="D46" s="242"/>
      <c r="E46" s="242"/>
      <c r="F46" s="242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11"/>
      <c r="V46" s="211"/>
    </row>
    <row r="47" spans="1:22" s="5" customFormat="1" x14ac:dyDescent="0.2">
      <c r="A47" s="211"/>
      <c r="B47" s="211"/>
      <c r="C47" s="242" t="s">
        <v>60</v>
      </c>
      <c r="D47" s="242"/>
      <c r="E47" s="242"/>
      <c r="F47" s="242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11"/>
      <c r="V47" s="211"/>
    </row>
    <row r="48" spans="1:22" s="5" customFormat="1" ht="15.75" x14ac:dyDescent="0.25">
      <c r="A48" s="211"/>
      <c r="B48" s="223" t="s">
        <v>61</v>
      </c>
      <c r="C48" s="315"/>
      <c r="D48" s="315"/>
      <c r="E48" s="315"/>
      <c r="F48" s="315"/>
      <c r="G48" s="316">
        <f>SUM(G49,G54)</f>
        <v>0</v>
      </c>
      <c r="H48" s="317">
        <f>SUM(H49,H54)</f>
        <v>0</v>
      </c>
      <c r="I48" s="317">
        <f>SUM(I49,I54)</f>
        <v>0</v>
      </c>
      <c r="J48" s="317">
        <f t="shared" ref="J48:T48" si="14">SUM(J49,J54)</f>
        <v>0</v>
      </c>
      <c r="K48" s="318">
        <f t="shared" si="14"/>
        <v>0</v>
      </c>
      <c r="L48" s="319">
        <f t="shared" si="14"/>
        <v>0</v>
      </c>
      <c r="M48" s="320">
        <f t="shared" si="14"/>
        <v>0</v>
      </c>
      <c r="N48" s="320">
        <f t="shared" si="14"/>
        <v>0</v>
      </c>
      <c r="O48" s="321">
        <f t="shared" si="14"/>
        <v>0</v>
      </c>
      <c r="P48" s="316">
        <f t="shared" si="14"/>
        <v>0</v>
      </c>
      <c r="Q48" s="317">
        <f t="shared" si="14"/>
        <v>0</v>
      </c>
      <c r="R48" s="318">
        <f t="shared" si="14"/>
        <v>0</v>
      </c>
      <c r="S48" s="318">
        <f t="shared" si="14"/>
        <v>0</v>
      </c>
      <c r="T48" s="318">
        <f t="shared" si="14"/>
        <v>0</v>
      </c>
      <c r="U48" s="211"/>
      <c r="V48" s="211"/>
    </row>
    <row r="49" spans="1:22" s="5" customFormat="1" x14ac:dyDescent="0.2">
      <c r="A49" s="211"/>
      <c r="B49" s="211"/>
      <c r="C49" s="231" t="s">
        <v>62</v>
      </c>
      <c r="D49" s="231"/>
      <c r="E49" s="231"/>
      <c r="F49" s="231"/>
      <c r="G49" s="232">
        <f>SUM(G50,G53)</f>
        <v>0</v>
      </c>
      <c r="H49" s="233">
        <f>SUM(H50,H53)</f>
        <v>0</v>
      </c>
      <c r="I49" s="233">
        <f>SUM(I50,I53)</f>
        <v>0</v>
      </c>
      <c r="J49" s="233">
        <f t="shared" ref="J49:T49" si="15">SUM(J50,J53)</f>
        <v>0</v>
      </c>
      <c r="K49" s="234">
        <f t="shared" si="15"/>
        <v>0</v>
      </c>
      <c r="L49" s="235">
        <f t="shared" si="15"/>
        <v>0</v>
      </c>
      <c r="M49" s="236">
        <f t="shared" si="15"/>
        <v>0</v>
      </c>
      <c r="N49" s="236">
        <f t="shared" si="15"/>
        <v>0</v>
      </c>
      <c r="O49" s="237">
        <f t="shared" si="15"/>
        <v>0</v>
      </c>
      <c r="P49" s="232">
        <f t="shared" si="15"/>
        <v>0</v>
      </c>
      <c r="Q49" s="233">
        <f t="shared" si="15"/>
        <v>0</v>
      </c>
      <c r="R49" s="234">
        <f t="shared" si="15"/>
        <v>0</v>
      </c>
      <c r="S49" s="234">
        <f t="shared" si="15"/>
        <v>0</v>
      </c>
      <c r="T49" s="234">
        <f t="shared" si="15"/>
        <v>0</v>
      </c>
      <c r="U49" s="211"/>
      <c r="V49" s="211"/>
    </row>
    <row r="50" spans="1:22" s="5" customFormat="1" x14ac:dyDescent="0.2">
      <c r="A50" s="211"/>
      <c r="B50" s="211"/>
      <c r="C50" s="211"/>
      <c r="D50" s="315" t="s">
        <v>63</v>
      </c>
      <c r="E50" s="315"/>
      <c r="F50" s="315"/>
      <c r="G50" s="316">
        <f>SUM(G51:G52)</f>
        <v>0</v>
      </c>
      <c r="H50" s="317">
        <f>SUM(H51:H52)</f>
        <v>0</v>
      </c>
      <c r="I50" s="317">
        <f>SUM(I51:I52)</f>
        <v>0</v>
      </c>
      <c r="J50" s="317">
        <f t="shared" ref="J50:T50" si="16">SUM(J51:J52)</f>
        <v>0</v>
      </c>
      <c r="K50" s="318">
        <f t="shared" si="16"/>
        <v>0</v>
      </c>
      <c r="L50" s="319">
        <f t="shared" si="16"/>
        <v>0</v>
      </c>
      <c r="M50" s="320">
        <f t="shared" si="16"/>
        <v>0</v>
      </c>
      <c r="N50" s="320">
        <f t="shared" si="16"/>
        <v>0</v>
      </c>
      <c r="O50" s="321">
        <f t="shared" si="16"/>
        <v>0</v>
      </c>
      <c r="P50" s="316">
        <f t="shared" si="16"/>
        <v>0</v>
      </c>
      <c r="Q50" s="317">
        <f t="shared" si="16"/>
        <v>0</v>
      </c>
      <c r="R50" s="318">
        <f t="shared" si="16"/>
        <v>0</v>
      </c>
      <c r="S50" s="318">
        <f t="shared" si="16"/>
        <v>0</v>
      </c>
      <c r="T50" s="318">
        <f t="shared" si="16"/>
        <v>0</v>
      </c>
      <c r="U50" s="211"/>
      <c r="V50" s="211"/>
    </row>
    <row r="51" spans="1:22" s="5" customFormat="1" x14ac:dyDescent="0.2">
      <c r="A51" s="211"/>
      <c r="B51" s="211"/>
      <c r="C51" s="211"/>
      <c r="D51" s="242" t="s">
        <v>64</v>
      </c>
      <c r="E51" s="242"/>
      <c r="F51" s="242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11"/>
      <c r="V51" s="211"/>
    </row>
    <row r="52" spans="1:22" s="5" customFormat="1" x14ac:dyDescent="0.2">
      <c r="A52" s="211"/>
      <c r="B52" s="211"/>
      <c r="C52" s="211"/>
      <c r="D52" s="242" t="s">
        <v>65</v>
      </c>
      <c r="E52" s="242"/>
      <c r="F52" s="242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11"/>
      <c r="V52" s="211"/>
    </row>
    <row r="53" spans="1:22" s="5" customFormat="1" x14ac:dyDescent="0.2">
      <c r="A53" s="211"/>
      <c r="B53" s="211"/>
      <c r="C53" s="211"/>
      <c r="D53" s="256" t="s">
        <v>66</v>
      </c>
      <c r="E53" s="256"/>
      <c r="F53" s="256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11"/>
      <c r="V53" s="211"/>
    </row>
    <row r="54" spans="1:22" s="5" customFormat="1" x14ac:dyDescent="0.2">
      <c r="A54" s="211"/>
      <c r="B54" s="211"/>
      <c r="C54" s="231" t="s">
        <v>67</v>
      </c>
      <c r="D54" s="315"/>
      <c r="E54" s="315"/>
      <c r="F54" s="315"/>
      <c r="G54" s="316">
        <f>SUM(G55,G58:G60)</f>
        <v>0</v>
      </c>
      <c r="H54" s="317">
        <f>SUM(H55,H58:H60)</f>
        <v>0</v>
      </c>
      <c r="I54" s="317">
        <f>SUM(I55,I58:I60)</f>
        <v>0</v>
      </c>
      <c r="J54" s="317">
        <f t="shared" ref="J54:T54" si="17">SUM(J55,J58:J60)</f>
        <v>0</v>
      </c>
      <c r="K54" s="318">
        <f t="shared" si="17"/>
        <v>0</v>
      </c>
      <c r="L54" s="319">
        <f t="shared" si="17"/>
        <v>0</v>
      </c>
      <c r="M54" s="320">
        <f t="shared" si="17"/>
        <v>0</v>
      </c>
      <c r="N54" s="320">
        <f t="shared" si="17"/>
        <v>0</v>
      </c>
      <c r="O54" s="321">
        <f t="shared" si="17"/>
        <v>0</v>
      </c>
      <c r="P54" s="316">
        <f t="shared" si="17"/>
        <v>0</v>
      </c>
      <c r="Q54" s="317">
        <f t="shared" si="17"/>
        <v>0</v>
      </c>
      <c r="R54" s="318">
        <f t="shared" si="17"/>
        <v>0</v>
      </c>
      <c r="S54" s="318">
        <f t="shared" si="17"/>
        <v>0</v>
      </c>
      <c r="T54" s="318">
        <f t="shared" si="17"/>
        <v>0</v>
      </c>
      <c r="U54" s="211"/>
      <c r="V54" s="211"/>
    </row>
    <row r="55" spans="1:22" s="5" customFormat="1" x14ac:dyDescent="0.2">
      <c r="A55" s="211"/>
      <c r="B55" s="211"/>
      <c r="C55" s="211"/>
      <c r="D55" s="315" t="s">
        <v>63</v>
      </c>
      <c r="E55" s="315"/>
      <c r="F55" s="315"/>
      <c r="G55" s="316">
        <f>SUM(G56:G57)</f>
        <v>0</v>
      </c>
      <c r="H55" s="317">
        <f>SUM(H56:H57)</f>
        <v>0</v>
      </c>
      <c r="I55" s="317">
        <f>SUM(I56:I57)</f>
        <v>0</v>
      </c>
      <c r="J55" s="317">
        <f t="shared" ref="J55:T55" si="18">SUM(J56:J57)</f>
        <v>0</v>
      </c>
      <c r="K55" s="318">
        <f t="shared" si="18"/>
        <v>0</v>
      </c>
      <c r="L55" s="319">
        <f t="shared" si="18"/>
        <v>0</v>
      </c>
      <c r="M55" s="320">
        <f t="shared" si="18"/>
        <v>0</v>
      </c>
      <c r="N55" s="320">
        <f t="shared" si="18"/>
        <v>0</v>
      </c>
      <c r="O55" s="321">
        <f t="shared" si="18"/>
        <v>0</v>
      </c>
      <c r="P55" s="316">
        <f t="shared" si="18"/>
        <v>0</v>
      </c>
      <c r="Q55" s="317">
        <f t="shared" si="18"/>
        <v>0</v>
      </c>
      <c r="R55" s="318">
        <f t="shared" si="18"/>
        <v>0</v>
      </c>
      <c r="S55" s="318">
        <f t="shared" si="18"/>
        <v>0</v>
      </c>
      <c r="T55" s="318">
        <f t="shared" si="18"/>
        <v>0</v>
      </c>
      <c r="U55" s="211"/>
      <c r="V55" s="211"/>
    </row>
    <row r="56" spans="1:22" s="5" customFormat="1" x14ac:dyDescent="0.2">
      <c r="A56" s="211"/>
      <c r="B56" s="211"/>
      <c r="C56" s="211"/>
      <c r="D56" s="242" t="s">
        <v>64</v>
      </c>
      <c r="E56" s="242"/>
      <c r="F56" s="242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11"/>
      <c r="V56" s="211"/>
    </row>
    <row r="57" spans="1:22" s="5" customFormat="1" x14ac:dyDescent="0.2">
      <c r="A57" s="211"/>
      <c r="B57" s="211"/>
      <c r="C57" s="211"/>
      <c r="D57" s="242" t="s">
        <v>65</v>
      </c>
      <c r="E57" s="242"/>
      <c r="F57" s="242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11"/>
      <c r="V57" s="211"/>
    </row>
    <row r="58" spans="1:22" s="5" customFormat="1" ht="27" customHeight="1" x14ac:dyDescent="0.2">
      <c r="A58" s="211"/>
      <c r="B58" s="211"/>
      <c r="C58" s="211"/>
      <c r="D58" s="543" t="s">
        <v>68</v>
      </c>
      <c r="E58" s="543"/>
      <c r="F58" s="543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11"/>
      <c r="V58" s="211"/>
    </row>
    <row r="59" spans="1:22" s="5" customFormat="1" x14ac:dyDescent="0.2">
      <c r="A59" s="211"/>
      <c r="B59" s="211"/>
      <c r="C59" s="211"/>
      <c r="D59" s="256" t="s">
        <v>69</v>
      </c>
      <c r="E59" s="256"/>
      <c r="F59" s="256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11"/>
      <c r="V59" s="211"/>
    </row>
    <row r="60" spans="1:22" s="5" customFormat="1" x14ac:dyDescent="0.2">
      <c r="A60" s="211"/>
      <c r="B60" s="211"/>
      <c r="C60" s="211"/>
      <c r="D60" s="256" t="s">
        <v>70</v>
      </c>
      <c r="E60" s="256"/>
      <c r="F60" s="256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11"/>
      <c r="V60" s="211"/>
    </row>
    <row r="61" spans="1:22" s="5" customFormat="1" ht="15.75" x14ac:dyDescent="0.25">
      <c r="A61" s="211"/>
      <c r="B61" s="223" t="s">
        <v>71</v>
      </c>
      <c r="C61" s="231"/>
      <c r="D61" s="315"/>
      <c r="E61" s="315"/>
      <c r="F61" s="315"/>
      <c r="G61" s="316">
        <f>SUM(G62,G77)</f>
        <v>0</v>
      </c>
      <c r="H61" s="317">
        <f>SUM(H62,H77)</f>
        <v>0</v>
      </c>
      <c r="I61" s="317">
        <f>SUM(I62,I77)</f>
        <v>0</v>
      </c>
      <c r="J61" s="317">
        <f t="shared" ref="J61:T61" si="19">SUM(J62,J77)</f>
        <v>0</v>
      </c>
      <c r="K61" s="318">
        <f t="shared" si="19"/>
        <v>0</v>
      </c>
      <c r="L61" s="319">
        <f t="shared" si="19"/>
        <v>0</v>
      </c>
      <c r="M61" s="320">
        <f t="shared" si="19"/>
        <v>0</v>
      </c>
      <c r="N61" s="320">
        <f t="shared" si="19"/>
        <v>0</v>
      </c>
      <c r="O61" s="321">
        <f t="shared" si="19"/>
        <v>0</v>
      </c>
      <c r="P61" s="316">
        <f t="shared" si="19"/>
        <v>0</v>
      </c>
      <c r="Q61" s="317">
        <f t="shared" si="19"/>
        <v>0</v>
      </c>
      <c r="R61" s="318">
        <f t="shared" si="19"/>
        <v>0</v>
      </c>
      <c r="S61" s="318">
        <f t="shared" si="19"/>
        <v>0</v>
      </c>
      <c r="T61" s="318">
        <f t="shared" si="19"/>
        <v>0</v>
      </c>
      <c r="U61" s="211"/>
      <c r="V61" s="211"/>
    </row>
    <row r="62" spans="1:22" s="5" customFormat="1" x14ac:dyDescent="0.2">
      <c r="A62" s="211"/>
      <c r="B62" s="211"/>
      <c r="C62" s="231" t="s">
        <v>72</v>
      </c>
      <c r="D62" s="231"/>
      <c r="E62" s="231"/>
      <c r="F62" s="231"/>
      <c r="G62" s="232">
        <f>SUM(G63,G68,G73)</f>
        <v>0</v>
      </c>
      <c r="H62" s="233">
        <f>SUM(H63,H68,H73)</f>
        <v>0</v>
      </c>
      <c r="I62" s="233">
        <f>SUM(I63,I68,I73)</f>
        <v>0</v>
      </c>
      <c r="J62" s="233">
        <f t="shared" ref="J62:T62" si="20">SUM(J63,J68,J73)</f>
        <v>0</v>
      </c>
      <c r="K62" s="234">
        <f t="shared" si="20"/>
        <v>0</v>
      </c>
      <c r="L62" s="235">
        <f t="shared" si="20"/>
        <v>0</v>
      </c>
      <c r="M62" s="236">
        <f t="shared" si="20"/>
        <v>0</v>
      </c>
      <c r="N62" s="236">
        <f t="shared" si="20"/>
        <v>0</v>
      </c>
      <c r="O62" s="237">
        <f t="shared" si="20"/>
        <v>0</v>
      </c>
      <c r="P62" s="232">
        <f t="shared" si="20"/>
        <v>0</v>
      </c>
      <c r="Q62" s="233">
        <f t="shared" si="20"/>
        <v>0</v>
      </c>
      <c r="R62" s="234">
        <f t="shared" si="20"/>
        <v>0</v>
      </c>
      <c r="S62" s="234">
        <f t="shared" si="20"/>
        <v>0</v>
      </c>
      <c r="T62" s="234">
        <f t="shared" si="20"/>
        <v>0</v>
      </c>
      <c r="U62" s="211"/>
      <c r="V62" s="211"/>
    </row>
    <row r="63" spans="1:22" s="5" customFormat="1" x14ac:dyDescent="0.2">
      <c r="A63" s="211"/>
      <c r="B63" s="211"/>
      <c r="C63" s="211"/>
      <c r="D63" s="315" t="s">
        <v>44</v>
      </c>
      <c r="E63" s="315"/>
      <c r="F63" s="315"/>
      <c r="G63" s="316">
        <f>SUM(G64:G67)</f>
        <v>0</v>
      </c>
      <c r="H63" s="317">
        <f>SUM(H64:H67)</f>
        <v>0</v>
      </c>
      <c r="I63" s="317">
        <f>SUM(I64:I67)</f>
        <v>0</v>
      </c>
      <c r="J63" s="317">
        <f t="shared" ref="J63:T63" si="21">SUM(J64:J67)</f>
        <v>0</v>
      </c>
      <c r="K63" s="318">
        <f t="shared" si="21"/>
        <v>0</v>
      </c>
      <c r="L63" s="319">
        <f t="shared" si="21"/>
        <v>0</v>
      </c>
      <c r="M63" s="320">
        <f t="shared" si="21"/>
        <v>0</v>
      </c>
      <c r="N63" s="320">
        <f t="shared" si="21"/>
        <v>0</v>
      </c>
      <c r="O63" s="321">
        <f t="shared" si="21"/>
        <v>0</v>
      </c>
      <c r="P63" s="316">
        <f t="shared" si="21"/>
        <v>0</v>
      </c>
      <c r="Q63" s="317">
        <f t="shared" si="21"/>
        <v>0</v>
      </c>
      <c r="R63" s="318">
        <f t="shared" si="21"/>
        <v>0</v>
      </c>
      <c r="S63" s="318">
        <f t="shared" si="21"/>
        <v>0</v>
      </c>
      <c r="T63" s="318">
        <f t="shared" si="21"/>
        <v>0</v>
      </c>
      <c r="U63" s="211"/>
      <c r="V63" s="211"/>
    </row>
    <row r="64" spans="1:22" s="5" customFormat="1" x14ac:dyDescent="0.2">
      <c r="A64" s="211"/>
      <c r="B64" s="211"/>
      <c r="C64" s="211"/>
      <c r="D64" s="242" t="s">
        <v>45</v>
      </c>
      <c r="E64" s="242"/>
      <c r="F64" s="242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11"/>
      <c r="V64" s="211"/>
    </row>
    <row r="65" spans="1:22" s="5" customFormat="1" x14ac:dyDescent="0.2">
      <c r="A65" s="211"/>
      <c r="B65" s="211"/>
      <c r="C65" s="211"/>
      <c r="D65" s="242" t="s">
        <v>46</v>
      </c>
      <c r="E65" s="242"/>
      <c r="F65" s="242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11"/>
      <c r="V65" s="211"/>
    </row>
    <row r="66" spans="1:22" s="5" customFormat="1" x14ac:dyDescent="0.2">
      <c r="A66" s="211"/>
      <c r="B66" s="211"/>
      <c r="C66" s="211"/>
      <c r="D66" s="242" t="s">
        <v>47</v>
      </c>
      <c r="E66" s="242"/>
      <c r="F66" s="242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11"/>
      <c r="V66" s="211"/>
    </row>
    <row r="67" spans="1:22" s="5" customFormat="1" x14ac:dyDescent="0.2">
      <c r="A67" s="211"/>
      <c r="B67" s="211"/>
      <c r="C67" s="211"/>
      <c r="D67" s="242" t="s">
        <v>73</v>
      </c>
      <c r="E67" s="242"/>
      <c r="F67" s="242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11"/>
      <c r="V67" s="211"/>
    </row>
    <row r="68" spans="1:22" s="5" customFormat="1" x14ac:dyDescent="0.2">
      <c r="A68" s="211"/>
      <c r="B68" s="211"/>
      <c r="C68" s="211"/>
      <c r="D68" s="315" t="s">
        <v>49</v>
      </c>
      <c r="E68" s="315"/>
      <c r="F68" s="315"/>
      <c r="G68" s="316">
        <f>SUM(G69:G72)</f>
        <v>0</v>
      </c>
      <c r="H68" s="317">
        <f>SUM(H69:H72)</f>
        <v>0</v>
      </c>
      <c r="I68" s="317">
        <f>SUM(I69:I72)</f>
        <v>0</v>
      </c>
      <c r="J68" s="317">
        <f t="shared" ref="J68:T68" si="22">SUM(J69:J72)</f>
        <v>0</v>
      </c>
      <c r="K68" s="318">
        <f t="shared" si="22"/>
        <v>0</v>
      </c>
      <c r="L68" s="319">
        <f t="shared" si="22"/>
        <v>0</v>
      </c>
      <c r="M68" s="320">
        <f t="shared" si="22"/>
        <v>0</v>
      </c>
      <c r="N68" s="320">
        <f t="shared" si="22"/>
        <v>0</v>
      </c>
      <c r="O68" s="321">
        <f t="shared" si="22"/>
        <v>0</v>
      </c>
      <c r="P68" s="316">
        <f t="shared" si="22"/>
        <v>0</v>
      </c>
      <c r="Q68" s="317">
        <f t="shared" si="22"/>
        <v>0</v>
      </c>
      <c r="R68" s="318">
        <f t="shared" si="22"/>
        <v>0</v>
      </c>
      <c r="S68" s="318">
        <f t="shared" si="22"/>
        <v>0</v>
      </c>
      <c r="T68" s="318">
        <f t="shared" si="22"/>
        <v>0</v>
      </c>
      <c r="U68" s="211"/>
      <c r="V68" s="211"/>
    </row>
    <row r="69" spans="1:22" s="5" customFormat="1" x14ac:dyDescent="0.2">
      <c r="A69" s="211"/>
      <c r="B69" s="211"/>
      <c r="C69" s="211"/>
      <c r="D69" s="242" t="s">
        <v>45</v>
      </c>
      <c r="E69" s="242"/>
      <c r="F69" s="242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11"/>
      <c r="V69" s="211"/>
    </row>
    <row r="70" spans="1:22" s="5" customFormat="1" x14ac:dyDescent="0.2">
      <c r="A70" s="211"/>
      <c r="B70" s="211"/>
      <c r="C70" s="211"/>
      <c r="D70" s="242" t="s">
        <v>46</v>
      </c>
      <c r="E70" s="242"/>
      <c r="F70" s="242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11"/>
      <c r="V70" s="211"/>
    </row>
    <row r="71" spans="1:22" s="5" customFormat="1" x14ac:dyDescent="0.2">
      <c r="A71" s="211"/>
      <c r="B71" s="211"/>
      <c r="C71" s="211"/>
      <c r="D71" s="242" t="s">
        <v>47</v>
      </c>
      <c r="E71" s="242"/>
      <c r="F71" s="242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11"/>
      <c r="V71" s="211"/>
    </row>
    <row r="72" spans="1:22" s="5" customFormat="1" x14ac:dyDescent="0.2">
      <c r="A72" s="211"/>
      <c r="B72" s="211"/>
      <c r="C72" s="211"/>
      <c r="D72" s="242" t="s">
        <v>73</v>
      </c>
      <c r="E72" s="242"/>
      <c r="F72" s="242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11"/>
      <c r="V72" s="211"/>
    </row>
    <row r="73" spans="1:22" s="5" customFormat="1" x14ac:dyDescent="0.2">
      <c r="A73" s="211"/>
      <c r="B73" s="211"/>
      <c r="C73" s="211"/>
      <c r="D73" s="315" t="s">
        <v>74</v>
      </c>
      <c r="E73" s="315"/>
      <c r="F73" s="315"/>
      <c r="G73" s="316">
        <f>SUM(G74:G76)</f>
        <v>0</v>
      </c>
      <c r="H73" s="317">
        <f>SUM(H74:H76)</f>
        <v>0</v>
      </c>
      <c r="I73" s="317">
        <f>SUM(I74:I76)</f>
        <v>0</v>
      </c>
      <c r="J73" s="317">
        <f t="shared" ref="J73:T73" si="23">SUM(J74:J76)</f>
        <v>0</v>
      </c>
      <c r="K73" s="318">
        <f t="shared" si="23"/>
        <v>0</v>
      </c>
      <c r="L73" s="319">
        <f t="shared" si="23"/>
        <v>0</v>
      </c>
      <c r="M73" s="320">
        <f t="shared" si="23"/>
        <v>0</v>
      </c>
      <c r="N73" s="320">
        <f t="shared" si="23"/>
        <v>0</v>
      </c>
      <c r="O73" s="321">
        <f t="shared" si="23"/>
        <v>0</v>
      </c>
      <c r="P73" s="316">
        <f t="shared" si="23"/>
        <v>0</v>
      </c>
      <c r="Q73" s="317">
        <f t="shared" si="23"/>
        <v>0</v>
      </c>
      <c r="R73" s="318">
        <f t="shared" si="23"/>
        <v>0</v>
      </c>
      <c r="S73" s="318">
        <f t="shared" si="23"/>
        <v>0</v>
      </c>
      <c r="T73" s="318">
        <f t="shared" si="23"/>
        <v>0</v>
      </c>
      <c r="U73" s="211"/>
      <c r="V73" s="211"/>
    </row>
    <row r="74" spans="1:22" s="5" customFormat="1" x14ac:dyDescent="0.2">
      <c r="A74" s="211"/>
      <c r="B74" s="211"/>
      <c r="C74" s="211"/>
      <c r="D74" s="242" t="s">
        <v>75</v>
      </c>
      <c r="E74" s="242"/>
      <c r="F74" s="242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11"/>
      <c r="V74" s="211"/>
    </row>
    <row r="75" spans="1:22" s="5" customFormat="1" x14ac:dyDescent="0.2">
      <c r="A75" s="211"/>
      <c r="B75" s="211"/>
      <c r="C75" s="211"/>
      <c r="D75" s="242" t="s">
        <v>76</v>
      </c>
      <c r="E75" s="242"/>
      <c r="F75" s="242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11"/>
      <c r="V75" s="211"/>
    </row>
    <row r="76" spans="1:22" s="5" customFormat="1" x14ac:dyDescent="0.2">
      <c r="A76" s="211"/>
      <c r="B76" s="211"/>
      <c r="C76" s="211"/>
      <c r="D76" s="242" t="s">
        <v>77</v>
      </c>
      <c r="E76" s="242"/>
      <c r="F76" s="242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11"/>
      <c r="V76" s="211"/>
    </row>
    <row r="77" spans="1:22" s="5" customFormat="1" x14ac:dyDescent="0.2">
      <c r="A77" s="211"/>
      <c r="B77" s="211"/>
      <c r="C77" s="256" t="s">
        <v>78</v>
      </c>
      <c r="D77" s="256"/>
      <c r="E77" s="256"/>
      <c r="F77" s="256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11"/>
      <c r="V77" s="211"/>
    </row>
    <row r="78" spans="1:22" s="5" customFormat="1" ht="16.5" thickBot="1" x14ac:dyDescent="0.3">
      <c r="A78" s="211"/>
      <c r="B78" s="205" t="s">
        <v>79</v>
      </c>
      <c r="C78" s="275"/>
      <c r="D78" s="275"/>
      <c r="E78" s="275"/>
      <c r="F78" s="275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11"/>
      <c r="V78" s="211"/>
    </row>
    <row r="79" spans="1:22" s="7" customFormat="1" ht="17.25" thickTop="1" thickBot="1" x14ac:dyDescent="0.3">
      <c r="A79" s="245"/>
      <c r="B79" s="245"/>
      <c r="C79" s="245"/>
      <c r="D79" s="245" t="s">
        <v>80</v>
      </c>
      <c r="E79" s="245"/>
      <c r="F79" s="245"/>
      <c r="G79" s="527">
        <f t="shared" ref="G79:T79" si="24">G5+G41</f>
        <v>0</v>
      </c>
      <c r="H79" s="528">
        <f t="shared" si="24"/>
        <v>0</v>
      </c>
      <c r="I79" s="528">
        <f t="shared" si="24"/>
        <v>0</v>
      </c>
      <c r="J79" s="528">
        <f t="shared" si="24"/>
        <v>0</v>
      </c>
      <c r="K79" s="529">
        <f t="shared" si="24"/>
        <v>0</v>
      </c>
      <c r="L79" s="530">
        <f t="shared" si="24"/>
        <v>0</v>
      </c>
      <c r="M79" s="531">
        <f t="shared" si="24"/>
        <v>0</v>
      </c>
      <c r="N79" s="531">
        <f t="shared" si="24"/>
        <v>0</v>
      </c>
      <c r="O79" s="532">
        <f t="shared" si="24"/>
        <v>0</v>
      </c>
      <c r="P79" s="527">
        <f t="shared" si="24"/>
        <v>0</v>
      </c>
      <c r="Q79" s="528">
        <f t="shared" si="24"/>
        <v>0</v>
      </c>
      <c r="R79" s="529">
        <f t="shared" si="24"/>
        <v>0</v>
      </c>
      <c r="S79" s="529">
        <f t="shared" si="24"/>
        <v>0</v>
      </c>
      <c r="T79" s="529">
        <f t="shared" si="24"/>
        <v>0</v>
      </c>
      <c r="U79" s="211"/>
      <c r="V79" s="220"/>
    </row>
    <row r="80" spans="1:22" s="5" customFormat="1" ht="13.5" customHeight="1" thickTop="1" x14ac:dyDescent="0.2">
      <c r="A80" s="211"/>
      <c r="B80" s="211"/>
      <c r="C80" s="211"/>
      <c r="D80" s="211"/>
      <c r="E80" s="211"/>
      <c r="F80" s="211"/>
      <c r="G80" s="544" t="s">
        <v>8</v>
      </c>
      <c r="H80" s="545"/>
      <c r="I80" s="545"/>
      <c r="J80" s="545"/>
      <c r="K80" s="546"/>
      <c r="L80" s="547" t="s">
        <v>9</v>
      </c>
      <c r="M80" s="548"/>
      <c r="N80" s="549"/>
      <c r="O80" s="550"/>
      <c r="P80" s="551" t="s">
        <v>10</v>
      </c>
      <c r="Q80" s="552"/>
      <c r="R80" s="552"/>
      <c r="S80" s="552"/>
      <c r="T80" s="552"/>
      <c r="U80" s="211"/>
      <c r="V80" s="211"/>
    </row>
    <row r="81" spans="1:22" s="5" customFormat="1" ht="15.75" x14ac:dyDescent="0.25">
      <c r="A81" s="211"/>
      <c r="B81" s="322"/>
      <c r="C81" s="322"/>
      <c r="D81" s="211"/>
      <c r="E81" s="220"/>
      <c r="F81" s="525" t="s">
        <v>11</v>
      </c>
      <c r="G81" s="217" t="str">
        <f>IF(G$3="","",G$3)</f>
        <v/>
      </c>
      <c r="H81" s="218" t="str">
        <f>IF(H$3="","",H$3)</f>
        <v/>
      </c>
      <c r="I81" s="218" t="str">
        <f>IF(I$3="","",I$3)</f>
        <v/>
      </c>
      <c r="J81" s="218" t="str">
        <f t="shared" ref="J81:T81" si="25">IF(J$3="","",J$3)</f>
        <v/>
      </c>
      <c r="K81" s="219" t="str">
        <f t="shared" si="25"/>
        <v/>
      </c>
      <c r="L81" s="504" t="str">
        <f t="shared" si="25"/>
        <v/>
      </c>
      <c r="M81" s="218" t="str">
        <f t="shared" si="25"/>
        <v/>
      </c>
      <c r="N81" s="218" t="str">
        <f t="shared" si="25"/>
        <v/>
      </c>
      <c r="O81" s="219" t="str">
        <f t="shared" si="25"/>
        <v/>
      </c>
      <c r="P81" s="217" t="str">
        <f t="shared" si="25"/>
        <v/>
      </c>
      <c r="Q81" s="218" t="str">
        <f t="shared" si="25"/>
        <v/>
      </c>
      <c r="R81" s="219" t="str">
        <f t="shared" si="25"/>
        <v/>
      </c>
      <c r="S81" s="219" t="str">
        <f t="shared" si="25"/>
        <v/>
      </c>
      <c r="T81" s="219" t="str">
        <f t="shared" si="25"/>
        <v/>
      </c>
      <c r="U81" s="211"/>
      <c r="V81" s="211"/>
    </row>
    <row r="82" spans="1:22" s="5" customFormat="1" ht="147" customHeight="1" thickBot="1" x14ac:dyDescent="0.25">
      <c r="A82" s="323"/>
      <c r="B82" s="323"/>
      <c r="C82" s="323"/>
      <c r="D82" s="214" t="s">
        <v>319</v>
      </c>
      <c r="E82" s="214"/>
      <c r="F82" s="214"/>
      <c r="G82" s="207" t="s">
        <v>284</v>
      </c>
      <c r="H82" s="208" t="s">
        <v>285</v>
      </c>
      <c r="I82" s="208" t="s">
        <v>286</v>
      </c>
      <c r="J82" s="208" t="s">
        <v>287</v>
      </c>
      <c r="K82" s="215" t="s">
        <v>12</v>
      </c>
      <c r="L82" s="216" t="s">
        <v>13</v>
      </c>
      <c r="M82" s="208" t="s">
        <v>14</v>
      </c>
      <c r="N82" s="206" t="s">
        <v>15</v>
      </c>
      <c r="O82" s="206" t="s">
        <v>16</v>
      </c>
      <c r="P82" s="207" t="s">
        <v>17</v>
      </c>
      <c r="Q82" s="208" t="s">
        <v>18</v>
      </c>
      <c r="R82" s="209" t="s">
        <v>19</v>
      </c>
      <c r="S82" s="210" t="s">
        <v>20</v>
      </c>
      <c r="T82" s="210" t="s">
        <v>21</v>
      </c>
      <c r="U82" s="211"/>
      <c r="V82" s="211"/>
    </row>
    <row r="83" spans="1:22" s="5" customFormat="1" ht="17.25" thickTop="1" thickBot="1" x14ac:dyDescent="0.3">
      <c r="A83" s="244" t="s">
        <v>81</v>
      </c>
      <c r="B83" s="245"/>
      <c r="C83" s="245"/>
      <c r="D83" s="245"/>
      <c r="E83" s="245"/>
      <c r="F83" s="245"/>
      <c r="G83" s="246">
        <f>SUM(G84:G92)</f>
        <v>0</v>
      </c>
      <c r="H83" s="247">
        <f>SUM(H84:H92)</f>
        <v>0</v>
      </c>
      <c r="I83" s="247">
        <f>SUM(I84:I92)</f>
        <v>0</v>
      </c>
      <c r="J83" s="247">
        <f t="shared" ref="J83:T83" si="26">SUM(J84:J92)</f>
        <v>0</v>
      </c>
      <c r="K83" s="248">
        <f t="shared" si="26"/>
        <v>0</v>
      </c>
      <c r="L83" s="283">
        <f t="shared" si="26"/>
        <v>0</v>
      </c>
      <c r="M83" s="251">
        <f t="shared" si="26"/>
        <v>0</v>
      </c>
      <c r="N83" s="251">
        <f t="shared" si="26"/>
        <v>0</v>
      </c>
      <c r="O83" s="251">
        <f t="shared" si="26"/>
        <v>0</v>
      </c>
      <c r="P83" s="246">
        <f t="shared" si="26"/>
        <v>0</v>
      </c>
      <c r="Q83" s="247">
        <f t="shared" si="26"/>
        <v>0</v>
      </c>
      <c r="R83" s="248">
        <f t="shared" si="26"/>
        <v>0</v>
      </c>
      <c r="S83" s="248">
        <f t="shared" si="26"/>
        <v>0</v>
      </c>
      <c r="T83" s="248">
        <f t="shared" si="26"/>
        <v>0</v>
      </c>
      <c r="U83" s="211"/>
      <c r="V83" s="211"/>
    </row>
    <row r="84" spans="1:22" s="5" customFormat="1" ht="16.5" thickTop="1" x14ac:dyDescent="0.25">
      <c r="A84" s="241"/>
      <c r="B84" s="253" t="s">
        <v>82</v>
      </c>
      <c r="C84" s="255"/>
      <c r="D84" s="255"/>
      <c r="E84" s="255"/>
      <c r="F84" s="255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11"/>
      <c r="V84" s="211"/>
    </row>
    <row r="85" spans="1:22" s="5" customFormat="1" ht="15.75" x14ac:dyDescent="0.25">
      <c r="A85" s="211"/>
      <c r="B85" s="254" t="s">
        <v>83</v>
      </c>
      <c r="C85" s="256"/>
      <c r="D85" s="256"/>
      <c r="E85" s="256"/>
      <c r="F85" s="256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11"/>
      <c r="V85" s="211"/>
    </row>
    <row r="86" spans="1:22" s="5" customFormat="1" ht="15.75" x14ac:dyDescent="0.25">
      <c r="A86" s="211"/>
      <c r="B86" s="254" t="s">
        <v>84</v>
      </c>
      <c r="C86" s="256"/>
      <c r="D86" s="256"/>
      <c r="E86" s="256"/>
      <c r="F86" s="256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11"/>
      <c r="V86" s="211"/>
    </row>
    <row r="87" spans="1:22" s="5" customFormat="1" ht="15.75" x14ac:dyDescent="0.25">
      <c r="A87" s="211"/>
      <c r="B87" s="254" t="s">
        <v>85</v>
      </c>
      <c r="C87" s="256"/>
      <c r="D87" s="256"/>
      <c r="E87" s="256"/>
      <c r="F87" s="256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11"/>
      <c r="V87" s="211"/>
    </row>
    <row r="88" spans="1:22" s="5" customFormat="1" ht="15.75" x14ac:dyDescent="0.25">
      <c r="A88" s="211"/>
      <c r="B88" s="254" t="s">
        <v>86</v>
      </c>
      <c r="C88" s="256"/>
      <c r="D88" s="256"/>
      <c r="E88" s="256"/>
      <c r="F88" s="256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11"/>
      <c r="V88" s="211"/>
    </row>
    <row r="89" spans="1:22" s="5" customFormat="1" ht="15.75" x14ac:dyDescent="0.25">
      <c r="A89" s="211"/>
      <c r="B89" s="254" t="s">
        <v>87</v>
      </c>
      <c r="C89" s="256"/>
      <c r="D89" s="256"/>
      <c r="E89" s="256"/>
      <c r="F89" s="256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11"/>
      <c r="V89" s="211"/>
    </row>
    <row r="90" spans="1:22" s="5" customFormat="1" ht="15.75" x14ac:dyDescent="0.25">
      <c r="A90" s="211"/>
      <c r="B90" s="254" t="s">
        <v>88</v>
      </c>
      <c r="C90" s="256"/>
      <c r="D90" s="256"/>
      <c r="E90" s="256"/>
      <c r="F90" s="256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11"/>
      <c r="V90" s="211"/>
    </row>
    <row r="91" spans="1:22" s="5" customFormat="1" ht="15.75" x14ac:dyDescent="0.25">
      <c r="A91" s="211"/>
      <c r="B91" s="254" t="s">
        <v>89</v>
      </c>
      <c r="C91" s="256"/>
      <c r="D91" s="256"/>
      <c r="E91" s="256"/>
      <c r="F91" s="256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11"/>
      <c r="V91" s="211"/>
    </row>
    <row r="92" spans="1:22" s="5" customFormat="1" ht="16.5" thickBot="1" x14ac:dyDescent="0.3">
      <c r="A92" s="325"/>
      <c r="B92" s="324" t="s">
        <v>90</v>
      </c>
      <c r="C92" s="275"/>
      <c r="D92" s="275"/>
      <c r="E92" s="275"/>
      <c r="F92" s="275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11"/>
      <c r="V92" s="211"/>
    </row>
    <row r="93" spans="1:22" s="5" customFormat="1" ht="17.25" thickTop="1" thickBot="1" x14ac:dyDescent="0.3">
      <c r="A93" s="244" t="s">
        <v>91</v>
      </c>
      <c r="B93" s="245"/>
      <c r="C93" s="245"/>
      <c r="D93" s="245"/>
      <c r="E93" s="245"/>
      <c r="F93" s="245"/>
      <c r="G93" s="276">
        <f>G94+G102+G109+G128</f>
        <v>0</v>
      </c>
      <c r="H93" s="277">
        <f>H94+H102+H109+H128</f>
        <v>0</v>
      </c>
      <c r="I93" s="277">
        <f>I94+I102+I109+I128</f>
        <v>0</v>
      </c>
      <c r="J93" s="277">
        <f t="shared" ref="J93:T93" si="27">J94+J102+J109+J128</f>
        <v>0</v>
      </c>
      <c r="K93" s="278">
        <f t="shared" si="27"/>
        <v>0</v>
      </c>
      <c r="L93" s="284">
        <f t="shared" si="27"/>
        <v>0</v>
      </c>
      <c r="M93" s="281">
        <f t="shared" si="27"/>
        <v>0</v>
      </c>
      <c r="N93" s="281">
        <f t="shared" si="27"/>
        <v>0</v>
      </c>
      <c r="O93" s="281">
        <f t="shared" si="27"/>
        <v>0</v>
      </c>
      <c r="P93" s="276">
        <f t="shared" si="27"/>
        <v>0</v>
      </c>
      <c r="Q93" s="277">
        <f t="shared" si="27"/>
        <v>0</v>
      </c>
      <c r="R93" s="278">
        <f t="shared" si="27"/>
        <v>0</v>
      </c>
      <c r="S93" s="278">
        <f t="shared" si="27"/>
        <v>0</v>
      </c>
      <c r="T93" s="278">
        <f t="shared" si="27"/>
        <v>0</v>
      </c>
      <c r="U93" s="211"/>
      <c r="V93" s="211"/>
    </row>
    <row r="94" spans="1:22" s="5" customFormat="1" ht="16.5" thickTop="1" x14ac:dyDescent="0.25">
      <c r="A94" s="241"/>
      <c r="B94" s="253" t="s">
        <v>92</v>
      </c>
      <c r="C94" s="255"/>
      <c r="D94" s="255"/>
      <c r="E94" s="255"/>
      <c r="F94" s="255"/>
      <c r="G94" s="269">
        <f>G95+G96+G99</f>
        <v>0</v>
      </c>
      <c r="H94" s="270">
        <f>H95+H96+H99</f>
        <v>0</v>
      </c>
      <c r="I94" s="270">
        <f>I95+I96+I99</f>
        <v>0</v>
      </c>
      <c r="J94" s="270">
        <f t="shared" ref="J94:T94" si="28">J95+J96+J99</f>
        <v>0</v>
      </c>
      <c r="K94" s="271">
        <f t="shared" si="28"/>
        <v>0</v>
      </c>
      <c r="L94" s="326">
        <f t="shared" si="28"/>
        <v>0</v>
      </c>
      <c r="M94" s="274">
        <f t="shared" si="28"/>
        <v>0</v>
      </c>
      <c r="N94" s="274">
        <f t="shared" si="28"/>
        <v>0</v>
      </c>
      <c r="O94" s="274">
        <f t="shared" si="28"/>
        <v>0</v>
      </c>
      <c r="P94" s="269">
        <f t="shared" si="28"/>
        <v>0</v>
      </c>
      <c r="Q94" s="270">
        <f t="shared" si="28"/>
        <v>0</v>
      </c>
      <c r="R94" s="271">
        <f t="shared" si="28"/>
        <v>0</v>
      </c>
      <c r="S94" s="271">
        <f t="shared" si="28"/>
        <v>0</v>
      </c>
      <c r="T94" s="271">
        <f t="shared" si="28"/>
        <v>0</v>
      </c>
      <c r="U94" s="211"/>
      <c r="V94" s="211"/>
    </row>
    <row r="95" spans="1:22" s="5" customFormat="1" x14ac:dyDescent="0.2">
      <c r="A95" s="211"/>
      <c r="B95" s="211"/>
      <c r="C95" s="256" t="s">
        <v>93</v>
      </c>
      <c r="D95" s="256"/>
      <c r="E95" s="256"/>
      <c r="F95" s="256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11"/>
      <c r="V95" s="211"/>
    </row>
    <row r="96" spans="1:22" s="5" customFormat="1" x14ac:dyDescent="0.2">
      <c r="A96" s="211"/>
      <c r="B96" s="211"/>
      <c r="C96" s="256" t="s">
        <v>94</v>
      </c>
      <c r="D96" s="256"/>
      <c r="E96" s="256"/>
      <c r="F96" s="256"/>
      <c r="G96" s="269">
        <f t="shared" ref="G96:T96" si="29">G97+G98</f>
        <v>0</v>
      </c>
      <c r="H96" s="270">
        <f t="shared" si="29"/>
        <v>0</v>
      </c>
      <c r="I96" s="270">
        <f t="shared" si="29"/>
        <v>0</v>
      </c>
      <c r="J96" s="270">
        <f t="shared" si="29"/>
        <v>0</v>
      </c>
      <c r="K96" s="271">
        <f t="shared" si="29"/>
        <v>0</v>
      </c>
      <c r="L96" s="326">
        <f t="shared" si="29"/>
        <v>0</v>
      </c>
      <c r="M96" s="274">
        <f t="shared" si="29"/>
        <v>0</v>
      </c>
      <c r="N96" s="274">
        <f t="shared" si="29"/>
        <v>0</v>
      </c>
      <c r="O96" s="274">
        <f t="shared" si="29"/>
        <v>0</v>
      </c>
      <c r="P96" s="269">
        <f t="shared" si="29"/>
        <v>0</v>
      </c>
      <c r="Q96" s="270">
        <f t="shared" si="29"/>
        <v>0</v>
      </c>
      <c r="R96" s="271">
        <f t="shared" si="29"/>
        <v>0</v>
      </c>
      <c r="S96" s="271">
        <f t="shared" si="29"/>
        <v>0</v>
      </c>
      <c r="T96" s="271">
        <f t="shared" si="29"/>
        <v>0</v>
      </c>
      <c r="U96" s="211"/>
      <c r="V96" s="211"/>
    </row>
    <row r="97" spans="1:22" s="5" customFormat="1" x14ac:dyDescent="0.2">
      <c r="A97" s="211"/>
      <c r="B97" s="211"/>
      <c r="C97" s="211"/>
      <c r="D97" s="242" t="s">
        <v>95</v>
      </c>
      <c r="E97" s="242"/>
      <c r="F97" s="242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11"/>
      <c r="V97" s="211"/>
    </row>
    <row r="98" spans="1:22" s="5" customFormat="1" x14ac:dyDescent="0.2">
      <c r="A98" s="211"/>
      <c r="B98" s="211"/>
      <c r="C98" s="211"/>
      <c r="D98" s="242" t="s">
        <v>96</v>
      </c>
      <c r="E98" s="242"/>
      <c r="F98" s="242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11"/>
      <c r="V98" s="211"/>
    </row>
    <row r="99" spans="1:22" s="5" customFormat="1" x14ac:dyDescent="0.2">
      <c r="A99" s="211"/>
      <c r="B99" s="211"/>
      <c r="C99" s="256" t="s">
        <v>97</v>
      </c>
      <c r="D99" s="256"/>
      <c r="E99" s="256"/>
      <c r="F99" s="256"/>
      <c r="G99" s="269">
        <f t="shared" ref="G99:T99" si="30">G100+G101</f>
        <v>0</v>
      </c>
      <c r="H99" s="270">
        <f t="shared" si="30"/>
        <v>0</v>
      </c>
      <c r="I99" s="270">
        <f t="shared" si="30"/>
        <v>0</v>
      </c>
      <c r="J99" s="270">
        <f t="shared" si="30"/>
        <v>0</v>
      </c>
      <c r="K99" s="271">
        <f t="shared" si="30"/>
        <v>0</v>
      </c>
      <c r="L99" s="326">
        <f t="shared" si="30"/>
        <v>0</v>
      </c>
      <c r="M99" s="274">
        <f t="shared" si="30"/>
        <v>0</v>
      </c>
      <c r="N99" s="274">
        <f t="shared" si="30"/>
        <v>0</v>
      </c>
      <c r="O99" s="274">
        <f t="shared" si="30"/>
        <v>0</v>
      </c>
      <c r="P99" s="269">
        <f t="shared" si="30"/>
        <v>0</v>
      </c>
      <c r="Q99" s="270">
        <f t="shared" si="30"/>
        <v>0</v>
      </c>
      <c r="R99" s="271">
        <f t="shared" si="30"/>
        <v>0</v>
      </c>
      <c r="S99" s="271">
        <f t="shared" si="30"/>
        <v>0</v>
      </c>
      <c r="T99" s="271">
        <f t="shared" si="30"/>
        <v>0</v>
      </c>
      <c r="U99" s="211"/>
      <c r="V99" s="211"/>
    </row>
    <row r="100" spans="1:22" s="5" customFormat="1" x14ac:dyDescent="0.2">
      <c r="A100" s="211"/>
      <c r="B100" s="211"/>
      <c r="C100" s="211"/>
      <c r="D100" s="242" t="s">
        <v>98</v>
      </c>
      <c r="E100" s="242"/>
      <c r="F100" s="242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11"/>
      <c r="V100" s="211"/>
    </row>
    <row r="101" spans="1:22" s="5" customFormat="1" x14ac:dyDescent="0.2">
      <c r="A101" s="211"/>
      <c r="B101" s="211"/>
      <c r="C101" s="211"/>
      <c r="D101" s="242" t="s">
        <v>99</v>
      </c>
      <c r="E101" s="242"/>
      <c r="F101" s="242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11"/>
      <c r="V101" s="211"/>
    </row>
    <row r="102" spans="1:22" s="5" customFormat="1" ht="15.75" x14ac:dyDescent="0.25">
      <c r="A102" s="211"/>
      <c r="B102" s="223" t="s">
        <v>100</v>
      </c>
      <c r="C102" s="231"/>
      <c r="D102" s="231"/>
      <c r="E102" s="231"/>
      <c r="F102" s="231"/>
      <c r="G102" s="232">
        <f>G103+G104</f>
        <v>0</v>
      </c>
      <c r="H102" s="233">
        <f>H103+H104</f>
        <v>0</v>
      </c>
      <c r="I102" s="233">
        <f>I103+I104</f>
        <v>0</v>
      </c>
      <c r="J102" s="233">
        <f t="shared" ref="J102:T102" si="31">J103+J104</f>
        <v>0</v>
      </c>
      <c r="K102" s="234">
        <f t="shared" si="31"/>
        <v>0</v>
      </c>
      <c r="L102" s="327">
        <f t="shared" si="31"/>
        <v>0</v>
      </c>
      <c r="M102" s="237">
        <f t="shared" si="31"/>
        <v>0</v>
      </c>
      <c r="N102" s="237">
        <f t="shared" si="31"/>
        <v>0</v>
      </c>
      <c r="O102" s="237">
        <f t="shared" si="31"/>
        <v>0</v>
      </c>
      <c r="P102" s="232">
        <f t="shared" si="31"/>
        <v>0</v>
      </c>
      <c r="Q102" s="233">
        <f t="shared" si="31"/>
        <v>0</v>
      </c>
      <c r="R102" s="234">
        <f t="shared" si="31"/>
        <v>0</v>
      </c>
      <c r="S102" s="234">
        <f t="shared" si="31"/>
        <v>0</v>
      </c>
      <c r="T102" s="234">
        <f t="shared" si="31"/>
        <v>0</v>
      </c>
      <c r="U102" s="211"/>
      <c r="V102" s="211"/>
    </row>
    <row r="103" spans="1:22" s="5" customFormat="1" x14ac:dyDescent="0.2">
      <c r="A103" s="211"/>
      <c r="B103" s="211"/>
      <c r="C103" s="256" t="s">
        <v>101</v>
      </c>
      <c r="D103" s="256"/>
      <c r="E103" s="256"/>
      <c r="F103" s="256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11"/>
      <c r="V103" s="211"/>
    </row>
    <row r="104" spans="1:22" s="5" customFormat="1" x14ac:dyDescent="0.2">
      <c r="A104" s="211"/>
      <c r="B104" s="211"/>
      <c r="C104" s="231" t="s">
        <v>102</v>
      </c>
      <c r="D104" s="231"/>
      <c r="E104" s="231"/>
      <c r="F104" s="231"/>
      <c r="G104" s="232">
        <f>G105+G106+G107+G108</f>
        <v>0</v>
      </c>
      <c r="H104" s="233">
        <f>H105+H106+H107+H108</f>
        <v>0</v>
      </c>
      <c r="I104" s="233">
        <f>I105+I106+I107+I108</f>
        <v>0</v>
      </c>
      <c r="J104" s="233">
        <f t="shared" ref="J104:T104" si="32">J105+J106+J107+J108</f>
        <v>0</v>
      </c>
      <c r="K104" s="234">
        <f t="shared" si="32"/>
        <v>0</v>
      </c>
      <c r="L104" s="327">
        <f t="shared" si="32"/>
        <v>0</v>
      </c>
      <c r="M104" s="237">
        <f t="shared" si="32"/>
        <v>0</v>
      </c>
      <c r="N104" s="237">
        <f t="shared" si="32"/>
        <v>0</v>
      </c>
      <c r="O104" s="237">
        <f t="shared" si="32"/>
        <v>0</v>
      </c>
      <c r="P104" s="232">
        <f t="shared" si="32"/>
        <v>0</v>
      </c>
      <c r="Q104" s="233">
        <f t="shared" si="32"/>
        <v>0</v>
      </c>
      <c r="R104" s="234">
        <f t="shared" si="32"/>
        <v>0</v>
      </c>
      <c r="S104" s="234">
        <f t="shared" si="32"/>
        <v>0</v>
      </c>
      <c r="T104" s="234">
        <f t="shared" si="32"/>
        <v>0</v>
      </c>
      <c r="U104" s="211"/>
      <c r="V104" s="211"/>
    </row>
    <row r="105" spans="1:22" s="5" customFormat="1" x14ac:dyDescent="0.2">
      <c r="A105" s="211"/>
      <c r="B105" s="211"/>
      <c r="C105" s="211"/>
      <c r="D105" s="256" t="s">
        <v>103</v>
      </c>
      <c r="E105" s="256"/>
      <c r="F105" s="256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11"/>
      <c r="V105" s="211"/>
    </row>
    <row r="106" spans="1:22" s="5" customFormat="1" x14ac:dyDescent="0.2">
      <c r="A106" s="211"/>
      <c r="B106" s="211"/>
      <c r="C106" s="211"/>
      <c r="D106" s="256" t="s">
        <v>104</v>
      </c>
      <c r="E106" s="256"/>
      <c r="F106" s="256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11"/>
      <c r="V106" s="211"/>
    </row>
    <row r="107" spans="1:22" s="5" customFormat="1" x14ac:dyDescent="0.2">
      <c r="A107" s="211"/>
      <c r="B107" s="211"/>
      <c r="C107" s="211"/>
      <c r="D107" s="256" t="s">
        <v>105</v>
      </c>
      <c r="E107" s="256"/>
      <c r="F107" s="256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11"/>
      <c r="V107" s="211"/>
    </row>
    <row r="108" spans="1:22" s="5" customFormat="1" x14ac:dyDescent="0.2">
      <c r="A108" s="211"/>
      <c r="B108" s="211"/>
      <c r="C108" s="211"/>
      <c r="D108" s="256" t="s">
        <v>106</v>
      </c>
      <c r="E108" s="256"/>
      <c r="F108" s="256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11"/>
      <c r="V108" s="211"/>
    </row>
    <row r="109" spans="1:22" s="5" customFormat="1" ht="15.75" x14ac:dyDescent="0.25">
      <c r="A109" s="211"/>
      <c r="B109" s="223" t="s">
        <v>107</v>
      </c>
      <c r="C109" s="231"/>
      <c r="D109" s="231"/>
      <c r="E109" s="231"/>
      <c r="F109" s="231"/>
      <c r="G109" s="232">
        <f>G110+G115+G127</f>
        <v>0</v>
      </c>
      <c r="H109" s="233">
        <f>H110+H115+H127</f>
        <v>0</v>
      </c>
      <c r="I109" s="233">
        <f>I110+I115+I127</f>
        <v>0</v>
      </c>
      <c r="J109" s="233">
        <f t="shared" ref="J109:T109" si="33">J110+J115+J127</f>
        <v>0</v>
      </c>
      <c r="K109" s="234">
        <f t="shared" si="33"/>
        <v>0</v>
      </c>
      <c r="L109" s="327">
        <f t="shared" si="33"/>
        <v>0</v>
      </c>
      <c r="M109" s="237">
        <f t="shared" si="33"/>
        <v>0</v>
      </c>
      <c r="N109" s="237">
        <f t="shared" si="33"/>
        <v>0</v>
      </c>
      <c r="O109" s="237">
        <f t="shared" si="33"/>
        <v>0</v>
      </c>
      <c r="P109" s="232">
        <f t="shared" si="33"/>
        <v>0</v>
      </c>
      <c r="Q109" s="233">
        <f t="shared" si="33"/>
        <v>0</v>
      </c>
      <c r="R109" s="234">
        <f t="shared" si="33"/>
        <v>0</v>
      </c>
      <c r="S109" s="234">
        <f t="shared" si="33"/>
        <v>0</v>
      </c>
      <c r="T109" s="234">
        <f t="shared" si="33"/>
        <v>0</v>
      </c>
      <c r="U109" s="211"/>
      <c r="V109" s="211"/>
    </row>
    <row r="110" spans="1:22" s="5" customFormat="1" x14ac:dyDescent="0.2">
      <c r="A110" s="211"/>
      <c r="B110" s="211"/>
      <c r="C110" s="315" t="s">
        <v>101</v>
      </c>
      <c r="D110" s="315"/>
      <c r="E110" s="315"/>
      <c r="F110" s="315"/>
      <c r="G110" s="316">
        <f>G111+G114</f>
        <v>0</v>
      </c>
      <c r="H110" s="317">
        <f>H111+H114</f>
        <v>0</v>
      </c>
      <c r="I110" s="317">
        <f>I111+I114</f>
        <v>0</v>
      </c>
      <c r="J110" s="317">
        <f t="shared" ref="J110:T110" si="34">J111+J114</f>
        <v>0</v>
      </c>
      <c r="K110" s="318">
        <f t="shared" si="34"/>
        <v>0</v>
      </c>
      <c r="L110" s="328">
        <f t="shared" si="34"/>
        <v>0</v>
      </c>
      <c r="M110" s="321">
        <f t="shared" si="34"/>
        <v>0</v>
      </c>
      <c r="N110" s="321">
        <f t="shared" si="34"/>
        <v>0</v>
      </c>
      <c r="O110" s="321">
        <f t="shared" si="34"/>
        <v>0</v>
      </c>
      <c r="P110" s="316">
        <f t="shared" si="34"/>
        <v>0</v>
      </c>
      <c r="Q110" s="317">
        <f t="shared" si="34"/>
        <v>0</v>
      </c>
      <c r="R110" s="318">
        <f t="shared" si="34"/>
        <v>0</v>
      </c>
      <c r="S110" s="318">
        <f t="shared" si="34"/>
        <v>0</v>
      </c>
      <c r="T110" s="318">
        <f t="shared" si="34"/>
        <v>0</v>
      </c>
      <c r="U110" s="211"/>
      <c r="V110" s="211"/>
    </row>
    <row r="111" spans="1:22" s="5" customFormat="1" x14ac:dyDescent="0.2">
      <c r="A111" s="211"/>
      <c r="B111" s="211"/>
      <c r="C111" s="211"/>
      <c r="D111" s="315" t="s">
        <v>108</v>
      </c>
      <c r="E111" s="315"/>
      <c r="F111" s="315"/>
      <c r="G111" s="316">
        <f>G112+G113</f>
        <v>0</v>
      </c>
      <c r="H111" s="317">
        <f>H112+H113</f>
        <v>0</v>
      </c>
      <c r="I111" s="317">
        <f>I112+I113</f>
        <v>0</v>
      </c>
      <c r="J111" s="317">
        <f t="shared" ref="J111:T111" si="35">J112+J113</f>
        <v>0</v>
      </c>
      <c r="K111" s="318">
        <f t="shared" si="35"/>
        <v>0</v>
      </c>
      <c r="L111" s="328">
        <f t="shared" si="35"/>
        <v>0</v>
      </c>
      <c r="M111" s="321">
        <f t="shared" si="35"/>
        <v>0</v>
      </c>
      <c r="N111" s="321">
        <f t="shared" si="35"/>
        <v>0</v>
      </c>
      <c r="O111" s="321">
        <f t="shared" si="35"/>
        <v>0</v>
      </c>
      <c r="P111" s="316">
        <f t="shared" si="35"/>
        <v>0</v>
      </c>
      <c r="Q111" s="317">
        <f t="shared" si="35"/>
        <v>0</v>
      </c>
      <c r="R111" s="318">
        <f t="shared" si="35"/>
        <v>0</v>
      </c>
      <c r="S111" s="318">
        <f t="shared" si="35"/>
        <v>0</v>
      </c>
      <c r="T111" s="318">
        <f t="shared" si="35"/>
        <v>0</v>
      </c>
      <c r="U111" s="211"/>
      <c r="V111" s="211"/>
    </row>
    <row r="112" spans="1:22" s="5" customFormat="1" x14ac:dyDescent="0.2">
      <c r="A112" s="211"/>
      <c r="B112" s="211"/>
      <c r="C112" s="211"/>
      <c r="D112" s="242" t="s">
        <v>64</v>
      </c>
      <c r="E112" s="242"/>
      <c r="F112" s="242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11"/>
      <c r="V112" s="211"/>
    </row>
    <row r="113" spans="1:22" s="5" customFormat="1" x14ac:dyDescent="0.2">
      <c r="A113" s="211"/>
      <c r="B113" s="211"/>
      <c r="C113" s="211"/>
      <c r="D113" s="242" t="s">
        <v>65</v>
      </c>
      <c r="E113" s="242"/>
      <c r="F113" s="242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11"/>
      <c r="V113" s="211"/>
    </row>
    <row r="114" spans="1:22" s="5" customFormat="1" x14ac:dyDescent="0.2">
      <c r="A114" s="211"/>
      <c r="B114" s="211"/>
      <c r="C114" s="211"/>
      <c r="D114" s="256" t="s">
        <v>109</v>
      </c>
      <c r="E114" s="256"/>
      <c r="F114" s="256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11"/>
      <c r="V114" s="211"/>
    </row>
    <row r="115" spans="1:22" s="5" customFormat="1" x14ac:dyDescent="0.2">
      <c r="A115" s="211"/>
      <c r="B115" s="211"/>
      <c r="C115" s="315" t="s">
        <v>102</v>
      </c>
      <c r="D115" s="315"/>
      <c r="E115" s="315"/>
      <c r="F115" s="315"/>
      <c r="G115" s="316">
        <f>G116+G117+G118+G119+G122+G123+G124+G125+G126</f>
        <v>0</v>
      </c>
      <c r="H115" s="317">
        <f>H116+H117+H118+H119+H122+H123+H124+H125+H126</f>
        <v>0</v>
      </c>
      <c r="I115" s="317">
        <f>I116+I117+I118+I119+I122+I123+I124+I125+I126</f>
        <v>0</v>
      </c>
      <c r="J115" s="317">
        <f t="shared" ref="J115:T115" si="36">J116+J117+J118+J119+J122+J123+J124+J125+J126</f>
        <v>0</v>
      </c>
      <c r="K115" s="318">
        <f t="shared" si="36"/>
        <v>0</v>
      </c>
      <c r="L115" s="328">
        <f t="shared" si="36"/>
        <v>0</v>
      </c>
      <c r="M115" s="321">
        <f t="shared" si="36"/>
        <v>0</v>
      </c>
      <c r="N115" s="321">
        <f t="shared" si="36"/>
        <v>0</v>
      </c>
      <c r="O115" s="321">
        <f t="shared" si="36"/>
        <v>0</v>
      </c>
      <c r="P115" s="316">
        <f t="shared" si="36"/>
        <v>0</v>
      </c>
      <c r="Q115" s="317">
        <f t="shared" si="36"/>
        <v>0</v>
      </c>
      <c r="R115" s="318">
        <f t="shared" si="36"/>
        <v>0</v>
      </c>
      <c r="S115" s="318">
        <f t="shared" si="36"/>
        <v>0</v>
      </c>
      <c r="T115" s="318">
        <f t="shared" si="36"/>
        <v>0</v>
      </c>
      <c r="U115" s="211"/>
      <c r="V115" s="211"/>
    </row>
    <row r="116" spans="1:22" s="5" customFormat="1" x14ac:dyDescent="0.2">
      <c r="A116" s="211"/>
      <c r="B116" s="211"/>
      <c r="C116" s="211"/>
      <c r="D116" s="256" t="s">
        <v>103</v>
      </c>
      <c r="E116" s="256"/>
      <c r="F116" s="256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11"/>
      <c r="V116" s="211"/>
    </row>
    <row r="117" spans="1:22" s="5" customFormat="1" x14ac:dyDescent="0.2">
      <c r="A117" s="211"/>
      <c r="B117" s="211"/>
      <c r="C117" s="211"/>
      <c r="D117" s="256" t="s">
        <v>104</v>
      </c>
      <c r="E117" s="256"/>
      <c r="F117" s="256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11"/>
      <c r="V117" s="211"/>
    </row>
    <row r="118" spans="1:22" s="5" customFormat="1" x14ac:dyDescent="0.2">
      <c r="A118" s="211"/>
      <c r="B118" s="211"/>
      <c r="C118" s="211"/>
      <c r="D118" s="256" t="s">
        <v>105</v>
      </c>
      <c r="E118" s="256"/>
      <c r="F118" s="256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11"/>
      <c r="V118" s="211"/>
    </row>
    <row r="119" spans="1:22" s="5" customFormat="1" x14ac:dyDescent="0.2">
      <c r="A119" s="211"/>
      <c r="B119" s="211"/>
      <c r="C119" s="211"/>
      <c r="D119" s="315" t="s">
        <v>110</v>
      </c>
      <c r="E119" s="315"/>
      <c r="F119" s="315"/>
      <c r="G119" s="316">
        <f>G120+G121</f>
        <v>0</v>
      </c>
      <c r="H119" s="317">
        <f>H120+H121</f>
        <v>0</v>
      </c>
      <c r="I119" s="317">
        <f>I120+I121</f>
        <v>0</v>
      </c>
      <c r="J119" s="317">
        <f t="shared" ref="J119:T119" si="37">J120+J121</f>
        <v>0</v>
      </c>
      <c r="K119" s="318">
        <f t="shared" si="37"/>
        <v>0</v>
      </c>
      <c r="L119" s="328">
        <f t="shared" si="37"/>
        <v>0</v>
      </c>
      <c r="M119" s="321">
        <f t="shared" si="37"/>
        <v>0</v>
      </c>
      <c r="N119" s="321">
        <f t="shared" si="37"/>
        <v>0</v>
      </c>
      <c r="O119" s="321">
        <f t="shared" si="37"/>
        <v>0</v>
      </c>
      <c r="P119" s="316">
        <f t="shared" si="37"/>
        <v>0</v>
      </c>
      <c r="Q119" s="317">
        <f t="shared" si="37"/>
        <v>0</v>
      </c>
      <c r="R119" s="318">
        <f t="shared" si="37"/>
        <v>0</v>
      </c>
      <c r="S119" s="318">
        <f t="shared" si="37"/>
        <v>0</v>
      </c>
      <c r="T119" s="318">
        <f t="shared" si="37"/>
        <v>0</v>
      </c>
      <c r="U119" s="211"/>
      <c r="V119" s="211"/>
    </row>
    <row r="120" spans="1:22" s="5" customFormat="1" x14ac:dyDescent="0.2">
      <c r="A120" s="211"/>
      <c r="B120" s="211"/>
      <c r="C120" s="211"/>
      <c r="D120" s="242" t="s">
        <v>64</v>
      </c>
      <c r="E120" s="242"/>
      <c r="F120" s="242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11"/>
      <c r="V120" s="211"/>
    </row>
    <row r="121" spans="1:22" s="5" customFormat="1" x14ac:dyDescent="0.2">
      <c r="A121" s="211"/>
      <c r="B121" s="211"/>
      <c r="C121" s="211"/>
      <c r="D121" s="242" t="s">
        <v>65</v>
      </c>
      <c r="E121" s="242"/>
      <c r="F121" s="242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11"/>
      <c r="V121" s="211"/>
    </row>
    <row r="122" spans="1:22" s="5" customFormat="1" x14ac:dyDescent="0.2">
      <c r="A122" s="211"/>
      <c r="B122" s="211"/>
      <c r="C122" s="211"/>
      <c r="D122" s="256" t="s">
        <v>111</v>
      </c>
      <c r="E122" s="256"/>
      <c r="F122" s="256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11"/>
      <c r="V122" s="211"/>
    </row>
    <row r="123" spans="1:22" s="5" customFormat="1" x14ac:dyDescent="0.2">
      <c r="A123" s="211"/>
      <c r="B123" s="211"/>
      <c r="C123" s="211"/>
      <c r="D123" s="256" t="s">
        <v>112</v>
      </c>
      <c r="E123" s="256"/>
      <c r="F123" s="256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11"/>
      <c r="V123" s="211"/>
    </row>
    <row r="124" spans="1:22" s="5" customFormat="1" x14ac:dyDescent="0.2">
      <c r="A124" s="211"/>
      <c r="B124" s="211"/>
      <c r="C124" s="211"/>
      <c r="D124" s="256" t="s">
        <v>113</v>
      </c>
      <c r="E124" s="256"/>
      <c r="F124" s="256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11"/>
      <c r="V124" s="211"/>
    </row>
    <row r="125" spans="1:22" s="5" customFormat="1" x14ac:dyDescent="0.2">
      <c r="A125" s="211"/>
      <c r="B125" s="211"/>
      <c r="C125" s="211"/>
      <c r="D125" s="256" t="s">
        <v>114</v>
      </c>
      <c r="E125" s="256"/>
      <c r="F125" s="256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11"/>
      <c r="V125" s="211"/>
    </row>
    <row r="126" spans="1:22" s="5" customFormat="1" x14ac:dyDescent="0.2">
      <c r="A126" s="211"/>
      <c r="B126" s="211"/>
      <c r="C126" s="211"/>
      <c r="D126" s="256" t="s">
        <v>115</v>
      </c>
      <c r="E126" s="256"/>
      <c r="F126" s="256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11"/>
      <c r="V126" s="211"/>
    </row>
    <row r="127" spans="1:22" s="5" customFormat="1" x14ac:dyDescent="0.2">
      <c r="A127" s="211"/>
      <c r="B127" s="211"/>
      <c r="C127" s="256" t="s">
        <v>116</v>
      </c>
      <c r="D127" s="256"/>
      <c r="E127" s="256"/>
      <c r="F127" s="256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11"/>
      <c r="V127" s="211"/>
    </row>
    <row r="128" spans="1:22" s="5" customFormat="1" ht="15.75" x14ac:dyDescent="0.25">
      <c r="A128" s="211"/>
      <c r="B128" s="253" t="s">
        <v>117</v>
      </c>
      <c r="C128" s="255"/>
      <c r="D128" s="255"/>
      <c r="E128" s="255"/>
      <c r="F128" s="255"/>
      <c r="G128" s="225">
        <f>SUM(G129:G130)</f>
        <v>0</v>
      </c>
      <c r="H128" s="226">
        <f>SUM(H129:H130)</f>
        <v>0</v>
      </c>
      <c r="I128" s="226">
        <f>SUM(I129:I130)</f>
        <v>0</v>
      </c>
      <c r="J128" s="226">
        <f t="shared" ref="J128:T128" si="38">SUM(J129:J130)</f>
        <v>0</v>
      </c>
      <c r="K128" s="227">
        <f t="shared" si="38"/>
        <v>0</v>
      </c>
      <c r="L128" s="329">
        <f t="shared" si="38"/>
        <v>0</v>
      </c>
      <c r="M128" s="230">
        <f t="shared" si="38"/>
        <v>0</v>
      </c>
      <c r="N128" s="230">
        <f t="shared" si="38"/>
        <v>0</v>
      </c>
      <c r="O128" s="230">
        <f t="shared" si="38"/>
        <v>0</v>
      </c>
      <c r="P128" s="225">
        <f t="shared" si="38"/>
        <v>0</v>
      </c>
      <c r="Q128" s="226">
        <f t="shared" si="38"/>
        <v>0</v>
      </c>
      <c r="R128" s="227">
        <f t="shared" si="38"/>
        <v>0</v>
      </c>
      <c r="S128" s="227">
        <f t="shared" si="38"/>
        <v>0</v>
      </c>
      <c r="T128" s="227">
        <f t="shared" si="38"/>
        <v>0</v>
      </c>
      <c r="U128" s="211"/>
      <c r="V128" s="211"/>
    </row>
    <row r="129" spans="1:22" s="5" customFormat="1" x14ac:dyDescent="0.2">
      <c r="A129" s="211"/>
      <c r="B129" s="211"/>
      <c r="C129" s="315" t="s">
        <v>118</v>
      </c>
      <c r="D129" s="315"/>
      <c r="E129" s="315"/>
      <c r="F129" s="315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11"/>
      <c r="V129" s="211"/>
    </row>
    <row r="130" spans="1:22" s="5" customFormat="1" x14ac:dyDescent="0.2">
      <c r="A130" s="211"/>
      <c r="B130" s="211"/>
      <c r="C130" s="315" t="s">
        <v>53</v>
      </c>
      <c r="D130" s="315"/>
      <c r="E130" s="315"/>
      <c r="F130" s="315"/>
      <c r="G130" s="316">
        <f>SUM(G131:G132)</f>
        <v>0</v>
      </c>
      <c r="H130" s="317">
        <f>SUM(H131:H132)</f>
        <v>0</v>
      </c>
      <c r="I130" s="317">
        <f>SUM(I131:I132)</f>
        <v>0</v>
      </c>
      <c r="J130" s="317">
        <f t="shared" ref="J130:T130" si="39">SUM(J131:J132)</f>
        <v>0</v>
      </c>
      <c r="K130" s="318">
        <f t="shared" si="39"/>
        <v>0</v>
      </c>
      <c r="L130" s="328">
        <f t="shared" si="39"/>
        <v>0</v>
      </c>
      <c r="M130" s="321">
        <f t="shared" si="39"/>
        <v>0</v>
      </c>
      <c r="N130" s="321">
        <f t="shared" si="39"/>
        <v>0</v>
      </c>
      <c r="O130" s="321">
        <f t="shared" si="39"/>
        <v>0</v>
      </c>
      <c r="P130" s="316">
        <f t="shared" si="39"/>
        <v>0</v>
      </c>
      <c r="Q130" s="317">
        <f t="shared" si="39"/>
        <v>0</v>
      </c>
      <c r="R130" s="318">
        <f t="shared" si="39"/>
        <v>0</v>
      </c>
      <c r="S130" s="318">
        <f t="shared" si="39"/>
        <v>0</v>
      </c>
      <c r="T130" s="318">
        <f t="shared" si="39"/>
        <v>0</v>
      </c>
      <c r="U130" s="211"/>
      <c r="V130" s="211"/>
    </row>
    <row r="131" spans="1:22" s="5" customFormat="1" x14ac:dyDescent="0.2">
      <c r="A131" s="211"/>
      <c r="B131" s="211"/>
      <c r="C131" s="211"/>
      <c r="D131" s="242" t="s">
        <v>98</v>
      </c>
      <c r="E131" s="242"/>
      <c r="F131" s="242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11"/>
      <c r="V131" s="211"/>
    </row>
    <row r="132" spans="1:22" s="5" customFormat="1" ht="15.75" thickBot="1" x14ac:dyDescent="0.25">
      <c r="A132" s="211"/>
      <c r="B132" s="211"/>
      <c r="C132" s="211"/>
      <c r="D132" s="242" t="s">
        <v>99</v>
      </c>
      <c r="E132" s="242"/>
      <c r="F132" s="242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11"/>
      <c r="V132" s="211"/>
    </row>
    <row r="133" spans="1:22" s="5" customFormat="1" ht="17.25" thickTop="1" thickBot="1" x14ac:dyDescent="0.3">
      <c r="A133" s="245"/>
      <c r="B133" s="245"/>
      <c r="C133" s="245"/>
      <c r="D133" s="245" t="s">
        <v>119</v>
      </c>
      <c r="E133" s="245"/>
      <c r="F133" s="245"/>
      <c r="G133" s="578">
        <f>G83+G93</f>
        <v>0</v>
      </c>
      <c r="H133" s="579">
        <f>H83+H93</f>
        <v>0</v>
      </c>
      <c r="I133" s="579">
        <f>I83+I93</f>
        <v>0</v>
      </c>
      <c r="J133" s="579">
        <f t="shared" ref="J133:T133" si="40">J83+J93</f>
        <v>0</v>
      </c>
      <c r="K133" s="580">
        <f t="shared" si="40"/>
        <v>0</v>
      </c>
      <c r="L133" s="582">
        <f t="shared" si="40"/>
        <v>0</v>
      </c>
      <c r="M133" s="583">
        <f t="shared" si="40"/>
        <v>0</v>
      </c>
      <c r="N133" s="583">
        <f t="shared" si="40"/>
        <v>0</v>
      </c>
      <c r="O133" s="583">
        <f t="shared" si="40"/>
        <v>0</v>
      </c>
      <c r="P133" s="578">
        <f t="shared" si="40"/>
        <v>0</v>
      </c>
      <c r="Q133" s="579">
        <f t="shared" si="40"/>
        <v>0</v>
      </c>
      <c r="R133" s="580">
        <f t="shared" si="40"/>
        <v>0</v>
      </c>
      <c r="S133" s="580">
        <f t="shared" si="40"/>
        <v>0</v>
      </c>
      <c r="T133" s="580">
        <f t="shared" si="40"/>
        <v>0</v>
      </c>
      <c r="U133" s="211"/>
      <c r="V133" s="211"/>
    </row>
    <row r="134" spans="1:22" s="5" customFormat="1" ht="13.5" customHeight="1" thickTop="1" x14ac:dyDescent="0.2">
      <c r="A134" s="211"/>
      <c r="B134" s="211"/>
      <c r="C134" s="211"/>
      <c r="D134" s="211"/>
      <c r="E134" s="211"/>
      <c r="F134" s="211"/>
      <c r="G134" s="564" t="s">
        <v>8</v>
      </c>
      <c r="H134" s="564"/>
      <c r="I134" s="564"/>
      <c r="J134" s="564"/>
      <c r="K134" s="564"/>
      <c r="L134" s="354" t="s">
        <v>9</v>
      </c>
      <c r="M134" s="564"/>
      <c r="N134" s="564"/>
      <c r="O134" s="564"/>
      <c r="P134" s="564" t="s">
        <v>10</v>
      </c>
      <c r="Q134" s="564"/>
      <c r="R134" s="564"/>
      <c r="S134" s="564"/>
      <c r="T134" s="565"/>
      <c r="U134" s="211"/>
      <c r="V134" s="211"/>
    </row>
    <row r="135" spans="1:22" s="5" customFormat="1" ht="15.75" x14ac:dyDescent="0.25">
      <c r="A135" s="211"/>
      <c r="B135" s="220"/>
      <c r="C135" s="211"/>
      <c r="D135" s="211"/>
      <c r="E135" s="220"/>
      <c r="F135" s="525" t="s">
        <v>11</v>
      </c>
      <c r="G135" s="581" t="str">
        <f>IF(G$3="","",G$3)</f>
        <v/>
      </c>
      <c r="H135" s="560" t="str">
        <f>IF(H$3="","",H$3)</f>
        <v/>
      </c>
      <c r="I135" s="560" t="str">
        <f>IF(I$3="","",I$3)</f>
        <v/>
      </c>
      <c r="J135" s="560" t="str">
        <f t="shared" ref="J135:T135" si="41">IF(J$3="","",J$3)</f>
        <v/>
      </c>
      <c r="K135" s="561" t="str">
        <f t="shared" si="41"/>
        <v/>
      </c>
      <c r="L135" s="566" t="str">
        <f t="shared" si="41"/>
        <v/>
      </c>
      <c r="M135" s="560" t="str">
        <f t="shared" si="41"/>
        <v/>
      </c>
      <c r="N135" s="560" t="str">
        <f t="shared" si="41"/>
        <v/>
      </c>
      <c r="O135" s="561" t="str">
        <f t="shared" si="41"/>
        <v/>
      </c>
      <c r="P135" s="581" t="str">
        <f t="shared" si="41"/>
        <v/>
      </c>
      <c r="Q135" s="560" t="str">
        <f t="shared" si="41"/>
        <v/>
      </c>
      <c r="R135" s="561" t="str">
        <f t="shared" si="41"/>
        <v/>
      </c>
      <c r="S135" s="561" t="str">
        <f t="shared" si="41"/>
        <v/>
      </c>
      <c r="T135" s="561" t="str">
        <f t="shared" si="41"/>
        <v/>
      </c>
      <c r="U135" s="211"/>
      <c r="V135" s="211"/>
    </row>
    <row r="136" spans="1:22" s="5" customFormat="1" ht="136.5" customHeight="1" thickBot="1" x14ac:dyDescent="0.25">
      <c r="A136" s="325"/>
      <c r="B136" s="214"/>
      <c r="C136" s="214"/>
      <c r="D136" s="214" t="s">
        <v>120</v>
      </c>
      <c r="E136" s="214"/>
      <c r="F136" s="214"/>
      <c r="G136" s="207" t="s">
        <v>284</v>
      </c>
      <c r="H136" s="208" t="s">
        <v>285</v>
      </c>
      <c r="I136" s="208" t="s">
        <v>286</v>
      </c>
      <c r="J136" s="208" t="s">
        <v>287</v>
      </c>
      <c r="K136" s="215" t="s">
        <v>12</v>
      </c>
      <c r="L136" s="505" t="s">
        <v>13</v>
      </c>
      <c r="M136" s="506" t="s">
        <v>14</v>
      </c>
      <c r="N136" s="206" t="s">
        <v>15</v>
      </c>
      <c r="O136" s="206" t="s">
        <v>16</v>
      </c>
      <c r="P136" s="207" t="s">
        <v>17</v>
      </c>
      <c r="Q136" s="208" t="s">
        <v>18</v>
      </c>
      <c r="R136" s="210" t="s">
        <v>19</v>
      </c>
      <c r="S136" s="210" t="s">
        <v>20</v>
      </c>
      <c r="T136" s="210" t="s">
        <v>21</v>
      </c>
      <c r="U136" s="211"/>
      <c r="V136" s="211"/>
    </row>
    <row r="137" spans="1:22" s="5" customFormat="1" ht="16.5" thickTop="1" x14ac:dyDescent="0.25">
      <c r="A137" s="377" t="s">
        <v>121</v>
      </c>
      <c r="B137" s="378"/>
      <c r="C137" s="378"/>
      <c r="D137" s="378"/>
      <c r="E137" s="378"/>
      <c r="F137" s="378"/>
      <c r="G137" s="371">
        <f>SUM(G140:G143)</f>
        <v>0</v>
      </c>
      <c r="H137" s="372">
        <f>SUM(H140:H143)</f>
        <v>0</v>
      </c>
      <c r="I137" s="372">
        <f>SUM(I140:I143)</f>
        <v>0</v>
      </c>
      <c r="J137" s="372">
        <f t="shared" ref="J137:T137" si="42">SUM(J140:J143)</f>
        <v>0</v>
      </c>
      <c r="K137" s="373">
        <f t="shared" si="42"/>
        <v>0</v>
      </c>
      <c r="L137" s="374">
        <f t="shared" si="42"/>
        <v>0</v>
      </c>
      <c r="M137" s="375">
        <f t="shared" si="42"/>
        <v>0</v>
      </c>
      <c r="N137" s="375">
        <f t="shared" si="42"/>
        <v>0</v>
      </c>
      <c r="O137" s="376">
        <f t="shared" si="42"/>
        <v>0</v>
      </c>
      <c r="P137" s="371">
        <f t="shared" si="42"/>
        <v>0</v>
      </c>
      <c r="Q137" s="372">
        <f t="shared" si="42"/>
        <v>0</v>
      </c>
      <c r="R137" s="373">
        <f t="shared" si="42"/>
        <v>0</v>
      </c>
      <c r="S137" s="373">
        <f t="shared" si="42"/>
        <v>0</v>
      </c>
      <c r="T137" s="373">
        <f t="shared" si="42"/>
        <v>0</v>
      </c>
      <c r="U137" s="211"/>
      <c r="V137" s="211"/>
    </row>
    <row r="138" spans="1:22" s="5" customFormat="1" x14ac:dyDescent="0.2">
      <c r="A138" s="211"/>
      <c r="B138" s="242"/>
      <c r="C138" s="242" t="s">
        <v>122</v>
      </c>
      <c r="D138" s="242"/>
      <c r="E138" s="242"/>
      <c r="F138" s="242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11"/>
      <c r="V138" s="211"/>
    </row>
    <row r="139" spans="1:22" s="49" customFormat="1" ht="15.75" customHeight="1" x14ac:dyDescent="0.25">
      <c r="A139" s="330"/>
      <c r="B139" s="331"/>
      <c r="C139" s="242" t="s">
        <v>301</v>
      </c>
      <c r="D139" s="555"/>
      <c r="E139" s="555"/>
      <c r="F139" s="555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369"/>
      <c r="V139" s="369"/>
    </row>
    <row r="140" spans="1:22" s="5" customFormat="1" ht="17.25" customHeight="1" x14ac:dyDescent="0.2">
      <c r="A140" s="211"/>
      <c r="B140" s="242" t="s">
        <v>123</v>
      </c>
      <c r="C140" s="242"/>
      <c r="D140" s="242"/>
      <c r="E140" s="242"/>
      <c r="F140" s="242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11"/>
      <c r="V140" s="211"/>
    </row>
    <row r="141" spans="1:22" s="5" customFormat="1" ht="36" customHeight="1" x14ac:dyDescent="0.2">
      <c r="A141" s="211"/>
      <c r="B141" s="639" t="s">
        <v>124</v>
      </c>
      <c r="C141" s="639"/>
      <c r="D141" s="639"/>
      <c r="E141" s="639"/>
      <c r="F141" s="640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11"/>
      <c r="V141" s="211"/>
    </row>
    <row r="142" spans="1:22" s="5" customFormat="1" x14ac:dyDescent="0.2">
      <c r="A142" s="211"/>
      <c r="B142" s="242" t="s">
        <v>125</v>
      </c>
      <c r="C142" s="242"/>
      <c r="D142" s="242"/>
      <c r="E142" s="242"/>
      <c r="F142" s="242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11"/>
      <c r="V142" s="211"/>
    </row>
    <row r="143" spans="1:22" s="5" customFormat="1" x14ac:dyDescent="0.2">
      <c r="A143" s="211"/>
      <c r="B143" s="332" t="s">
        <v>126</v>
      </c>
      <c r="C143" s="332"/>
      <c r="D143" s="332"/>
      <c r="E143" s="332"/>
      <c r="F143" s="332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11"/>
      <c r="V143" s="211"/>
    </row>
    <row r="144" spans="1:22" s="5" customFormat="1" ht="15.75" x14ac:dyDescent="0.25">
      <c r="A144" s="379" t="s">
        <v>127</v>
      </c>
      <c r="B144" s="224"/>
      <c r="C144" s="224"/>
      <c r="D144" s="224"/>
      <c r="E144" s="224"/>
      <c r="F144" s="224"/>
      <c r="G144" s="380">
        <f>G145+G146+G147+G148+G150+G151+G152+G153</f>
        <v>0</v>
      </c>
      <c r="H144" s="381">
        <f>H145+H146+H147+H148+H150+H151+H152+H153</f>
        <v>0</v>
      </c>
      <c r="I144" s="381">
        <f>I145+I146+I147+I148+I150+I151+I152+I153</f>
        <v>0</v>
      </c>
      <c r="J144" s="381">
        <f t="shared" ref="J144:T144" si="43">J145+J146+J147+J148+J150+J151+J152+J153</f>
        <v>0</v>
      </c>
      <c r="K144" s="382">
        <f t="shared" si="43"/>
        <v>0</v>
      </c>
      <c r="L144" s="383">
        <f t="shared" si="43"/>
        <v>0</v>
      </c>
      <c r="M144" s="384">
        <f t="shared" si="43"/>
        <v>0</v>
      </c>
      <c r="N144" s="384">
        <f t="shared" si="43"/>
        <v>0</v>
      </c>
      <c r="O144" s="385">
        <f t="shared" si="43"/>
        <v>0</v>
      </c>
      <c r="P144" s="380">
        <f t="shared" si="43"/>
        <v>0</v>
      </c>
      <c r="Q144" s="381">
        <f t="shared" si="43"/>
        <v>0</v>
      </c>
      <c r="R144" s="382">
        <f t="shared" si="43"/>
        <v>0</v>
      </c>
      <c r="S144" s="382">
        <f t="shared" si="43"/>
        <v>0</v>
      </c>
      <c r="T144" s="382">
        <f t="shared" si="43"/>
        <v>0</v>
      </c>
      <c r="U144" s="211"/>
      <c r="V144" s="211"/>
    </row>
    <row r="145" spans="1:22" s="5" customFormat="1" x14ac:dyDescent="0.2">
      <c r="A145" s="211"/>
      <c r="B145" s="243" t="s">
        <v>128</v>
      </c>
      <c r="C145" s="243"/>
      <c r="D145" s="243"/>
      <c r="E145" s="243"/>
      <c r="F145" s="243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11"/>
      <c r="V145" s="211"/>
    </row>
    <row r="146" spans="1:22" s="5" customFormat="1" x14ac:dyDescent="0.2">
      <c r="A146" s="211"/>
      <c r="B146" s="242" t="s">
        <v>129</v>
      </c>
      <c r="C146" s="242"/>
      <c r="D146" s="242"/>
      <c r="E146" s="242"/>
      <c r="F146" s="242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11"/>
      <c r="V146" s="211"/>
    </row>
    <row r="147" spans="1:22" s="5" customFormat="1" x14ac:dyDescent="0.2">
      <c r="A147" s="211"/>
      <c r="B147" s="242" t="s">
        <v>130</v>
      </c>
      <c r="C147" s="242"/>
      <c r="D147" s="242"/>
      <c r="E147" s="242"/>
      <c r="F147" s="242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11"/>
      <c r="V147" s="211"/>
    </row>
    <row r="148" spans="1:22" s="5" customFormat="1" x14ac:dyDescent="0.2">
      <c r="A148" s="211"/>
      <c r="B148" s="242" t="s">
        <v>131</v>
      </c>
      <c r="C148" s="242"/>
      <c r="D148" s="242"/>
      <c r="E148" s="242"/>
      <c r="F148" s="242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11"/>
      <c r="V148" s="211"/>
    </row>
    <row r="149" spans="1:22" s="5" customFormat="1" x14ac:dyDescent="0.2">
      <c r="A149" s="211"/>
      <c r="B149" s="242"/>
      <c r="C149" s="242" t="s">
        <v>132</v>
      </c>
      <c r="D149" s="242"/>
      <c r="E149" s="242"/>
      <c r="F149" s="242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11"/>
      <c r="V149" s="211"/>
    </row>
    <row r="150" spans="1:22" s="5" customFormat="1" x14ac:dyDescent="0.2">
      <c r="A150" s="211"/>
      <c r="B150" s="242" t="s">
        <v>133</v>
      </c>
      <c r="C150" s="242"/>
      <c r="D150" s="242"/>
      <c r="E150" s="242"/>
      <c r="F150" s="242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11"/>
      <c r="V150" s="211"/>
    </row>
    <row r="151" spans="1:22" s="5" customFormat="1" x14ac:dyDescent="0.2">
      <c r="A151" s="211"/>
      <c r="B151" s="242" t="s">
        <v>134</v>
      </c>
      <c r="C151" s="242"/>
      <c r="D151" s="242"/>
      <c r="E151" s="242"/>
      <c r="F151" s="242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11"/>
      <c r="V151" s="211"/>
    </row>
    <row r="152" spans="1:22" s="5" customFormat="1" x14ac:dyDescent="0.2">
      <c r="A152" s="211"/>
      <c r="B152" s="242" t="s">
        <v>135</v>
      </c>
      <c r="C152" s="242"/>
      <c r="D152" s="242"/>
      <c r="E152" s="242"/>
      <c r="F152" s="242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11"/>
      <c r="V152" s="211"/>
    </row>
    <row r="153" spans="1:22" s="5" customFormat="1" ht="15.75" thickBot="1" x14ac:dyDescent="0.25">
      <c r="A153" s="211"/>
      <c r="B153" s="211" t="s">
        <v>136</v>
      </c>
      <c r="C153" s="211"/>
      <c r="D153" s="211"/>
      <c r="E153" s="211"/>
      <c r="F153" s="211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11"/>
      <c r="V153" s="211"/>
    </row>
    <row r="154" spans="1:22" s="5" customFormat="1" ht="17.25" thickTop="1" thickBot="1" x14ac:dyDescent="0.3">
      <c r="A154" s="221" t="s">
        <v>137</v>
      </c>
      <c r="B154" s="222"/>
      <c r="C154" s="222"/>
      <c r="D154" s="222"/>
      <c r="E154" s="222"/>
      <c r="F154" s="222"/>
      <c r="G154" s="386">
        <f>G137-G144</f>
        <v>0</v>
      </c>
      <c r="H154" s="387">
        <f>H137-H144</f>
        <v>0</v>
      </c>
      <c r="I154" s="387">
        <f>I137-I144</f>
        <v>0</v>
      </c>
      <c r="J154" s="387">
        <f t="shared" ref="J154:T154" si="44">J137-J144</f>
        <v>0</v>
      </c>
      <c r="K154" s="388">
        <f t="shared" si="44"/>
        <v>0</v>
      </c>
      <c r="L154" s="389">
        <f t="shared" si="44"/>
        <v>0</v>
      </c>
      <c r="M154" s="390">
        <f t="shared" si="44"/>
        <v>0</v>
      </c>
      <c r="N154" s="390">
        <f t="shared" si="44"/>
        <v>0</v>
      </c>
      <c r="O154" s="391">
        <f t="shared" si="44"/>
        <v>0</v>
      </c>
      <c r="P154" s="386">
        <f t="shared" si="44"/>
        <v>0</v>
      </c>
      <c r="Q154" s="387">
        <f t="shared" si="44"/>
        <v>0</v>
      </c>
      <c r="R154" s="388">
        <f t="shared" si="44"/>
        <v>0</v>
      </c>
      <c r="S154" s="388">
        <f t="shared" si="44"/>
        <v>0</v>
      </c>
      <c r="T154" s="388">
        <f t="shared" si="44"/>
        <v>0</v>
      </c>
      <c r="U154" s="211"/>
      <c r="V154" s="211"/>
    </row>
    <row r="155" spans="1:22" s="5" customFormat="1" ht="16.5" thickTop="1" x14ac:dyDescent="0.25">
      <c r="A155" s="223" t="s">
        <v>138</v>
      </c>
      <c r="B155" s="223"/>
      <c r="C155" s="223"/>
      <c r="D155" s="223"/>
      <c r="E155" s="223"/>
      <c r="F155" s="223"/>
      <c r="G155" s="392">
        <f t="shared" ref="G155:T155" si="45">G156+G157+G158</f>
        <v>0</v>
      </c>
      <c r="H155" s="393">
        <f t="shared" si="45"/>
        <v>0</v>
      </c>
      <c r="I155" s="393">
        <f t="shared" si="45"/>
        <v>0</v>
      </c>
      <c r="J155" s="393">
        <f t="shared" si="45"/>
        <v>0</v>
      </c>
      <c r="K155" s="394">
        <f t="shared" si="45"/>
        <v>0</v>
      </c>
      <c r="L155" s="395">
        <f t="shared" si="45"/>
        <v>0</v>
      </c>
      <c r="M155" s="396">
        <f t="shared" si="45"/>
        <v>0</v>
      </c>
      <c r="N155" s="396">
        <f t="shared" si="45"/>
        <v>0</v>
      </c>
      <c r="O155" s="397">
        <f t="shared" si="45"/>
        <v>0</v>
      </c>
      <c r="P155" s="392">
        <f t="shared" si="45"/>
        <v>0</v>
      </c>
      <c r="Q155" s="393">
        <f t="shared" si="45"/>
        <v>0</v>
      </c>
      <c r="R155" s="394">
        <f t="shared" si="45"/>
        <v>0</v>
      </c>
      <c r="S155" s="394">
        <f t="shared" si="45"/>
        <v>0</v>
      </c>
      <c r="T155" s="394">
        <f t="shared" si="45"/>
        <v>0</v>
      </c>
      <c r="U155" s="211"/>
      <c r="V155" s="211"/>
    </row>
    <row r="156" spans="1:22" s="5" customFormat="1" x14ac:dyDescent="0.2">
      <c r="A156" s="211"/>
      <c r="B156" s="243" t="s">
        <v>139</v>
      </c>
      <c r="C156" s="243"/>
      <c r="D156" s="243"/>
      <c r="E156" s="243"/>
      <c r="F156" s="243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11"/>
      <c r="V156" s="211"/>
    </row>
    <row r="157" spans="1:22" s="5" customFormat="1" x14ac:dyDescent="0.2">
      <c r="A157" s="211"/>
      <c r="B157" s="242" t="s">
        <v>140</v>
      </c>
      <c r="C157" s="242"/>
      <c r="D157" s="242"/>
      <c r="E157" s="242"/>
      <c r="F157" s="242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11"/>
      <c r="V157" s="211"/>
    </row>
    <row r="158" spans="1:22" s="5" customFormat="1" x14ac:dyDescent="0.2">
      <c r="A158" s="211"/>
      <c r="B158" s="242" t="s">
        <v>141</v>
      </c>
      <c r="C158" s="242"/>
      <c r="D158" s="242"/>
      <c r="E158" s="242"/>
      <c r="F158" s="242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11"/>
      <c r="V158" s="211"/>
    </row>
    <row r="159" spans="1:22" s="5" customFormat="1" ht="15.75" x14ac:dyDescent="0.25">
      <c r="A159" s="223" t="s">
        <v>142</v>
      </c>
      <c r="B159" s="224"/>
      <c r="C159" s="224"/>
      <c r="D159" s="224"/>
      <c r="E159" s="224"/>
      <c r="F159" s="224"/>
      <c r="G159" s="398">
        <f t="shared" ref="G159:T159" si="46">G160+G161+G162</f>
        <v>0</v>
      </c>
      <c r="H159" s="399">
        <f t="shared" si="46"/>
        <v>0</v>
      </c>
      <c r="I159" s="399">
        <f t="shared" si="46"/>
        <v>0</v>
      </c>
      <c r="J159" s="399">
        <f t="shared" si="46"/>
        <v>0</v>
      </c>
      <c r="K159" s="400">
        <f t="shared" si="46"/>
        <v>0</v>
      </c>
      <c r="L159" s="401">
        <f t="shared" si="46"/>
        <v>0</v>
      </c>
      <c r="M159" s="402">
        <f t="shared" si="46"/>
        <v>0</v>
      </c>
      <c r="N159" s="402">
        <f t="shared" si="46"/>
        <v>0</v>
      </c>
      <c r="O159" s="403">
        <f t="shared" si="46"/>
        <v>0</v>
      </c>
      <c r="P159" s="398">
        <f t="shared" si="46"/>
        <v>0</v>
      </c>
      <c r="Q159" s="399">
        <f t="shared" si="46"/>
        <v>0</v>
      </c>
      <c r="R159" s="400">
        <f t="shared" si="46"/>
        <v>0</v>
      </c>
      <c r="S159" s="400">
        <f t="shared" si="46"/>
        <v>0</v>
      </c>
      <c r="T159" s="400">
        <f t="shared" si="46"/>
        <v>0</v>
      </c>
      <c r="U159" s="211"/>
      <c r="V159" s="211"/>
    </row>
    <row r="160" spans="1:22" s="5" customFormat="1" x14ac:dyDescent="0.2">
      <c r="A160" s="211"/>
      <c r="B160" s="243" t="s">
        <v>143</v>
      </c>
      <c r="C160" s="243"/>
      <c r="D160" s="243"/>
      <c r="E160" s="243"/>
      <c r="F160" s="243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11"/>
      <c r="V160" s="211"/>
    </row>
    <row r="161" spans="1:22" s="5" customFormat="1" x14ac:dyDescent="0.2">
      <c r="A161" s="211"/>
      <c r="B161" s="242" t="s">
        <v>144</v>
      </c>
      <c r="C161" s="242"/>
      <c r="D161" s="242"/>
      <c r="E161" s="242"/>
      <c r="F161" s="242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11"/>
      <c r="V161" s="211"/>
    </row>
    <row r="162" spans="1:22" s="5" customFormat="1" ht="15.75" thickBot="1" x14ac:dyDescent="0.25">
      <c r="A162" s="211"/>
      <c r="B162" s="211" t="s">
        <v>145</v>
      </c>
      <c r="C162" s="211"/>
      <c r="D162" s="211"/>
      <c r="E162" s="211"/>
      <c r="F162" s="211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11"/>
      <c r="V162" s="211"/>
    </row>
    <row r="163" spans="1:22" s="5" customFormat="1" ht="17.25" thickTop="1" thickBot="1" x14ac:dyDescent="0.3">
      <c r="A163" s="221" t="s">
        <v>146</v>
      </c>
      <c r="B163" s="222"/>
      <c r="C163" s="222"/>
      <c r="D163" s="222"/>
      <c r="E163" s="222"/>
      <c r="F163" s="222"/>
      <c r="G163" s="386">
        <f>G154+G155-G159</f>
        <v>0</v>
      </c>
      <c r="H163" s="387">
        <f>H154+H155-H159</f>
        <v>0</v>
      </c>
      <c r="I163" s="387">
        <f>I154+I155-I159</f>
        <v>0</v>
      </c>
      <c r="J163" s="387">
        <f t="shared" ref="J163:T163" si="47">J154+J155-J159</f>
        <v>0</v>
      </c>
      <c r="K163" s="388">
        <f t="shared" si="47"/>
        <v>0</v>
      </c>
      <c r="L163" s="389">
        <f t="shared" si="47"/>
        <v>0</v>
      </c>
      <c r="M163" s="390">
        <f t="shared" si="47"/>
        <v>0</v>
      </c>
      <c r="N163" s="390">
        <f t="shared" si="47"/>
        <v>0</v>
      </c>
      <c r="O163" s="391">
        <f t="shared" si="47"/>
        <v>0</v>
      </c>
      <c r="P163" s="386">
        <f t="shared" si="47"/>
        <v>0</v>
      </c>
      <c r="Q163" s="387">
        <f t="shared" si="47"/>
        <v>0</v>
      </c>
      <c r="R163" s="388">
        <f t="shared" si="47"/>
        <v>0</v>
      </c>
      <c r="S163" s="388">
        <f t="shared" si="47"/>
        <v>0</v>
      </c>
      <c r="T163" s="388">
        <f t="shared" si="47"/>
        <v>0</v>
      </c>
      <c r="U163" s="211"/>
      <c r="V163" s="211"/>
    </row>
    <row r="164" spans="1:22" s="5" customFormat="1" ht="16.5" thickTop="1" x14ac:dyDescent="0.25">
      <c r="A164" s="223" t="s">
        <v>147</v>
      </c>
      <c r="B164" s="223"/>
      <c r="C164" s="223"/>
      <c r="D164" s="223"/>
      <c r="E164" s="223"/>
      <c r="F164" s="223"/>
      <c r="G164" s="392">
        <f>G165+G167+G169+G170+G171</f>
        <v>0</v>
      </c>
      <c r="H164" s="393">
        <f>H165+H167+H169+H170+H171</f>
        <v>0</v>
      </c>
      <c r="I164" s="393">
        <f>I165+I167+I169+I170+I171</f>
        <v>0</v>
      </c>
      <c r="J164" s="393">
        <f t="shared" ref="J164:T164" si="48">J165+J167+J169+J170+J171</f>
        <v>0</v>
      </c>
      <c r="K164" s="394">
        <f t="shared" si="48"/>
        <v>0</v>
      </c>
      <c r="L164" s="395">
        <f t="shared" si="48"/>
        <v>0</v>
      </c>
      <c r="M164" s="396">
        <f t="shared" si="48"/>
        <v>0</v>
      </c>
      <c r="N164" s="396">
        <f t="shared" si="48"/>
        <v>0</v>
      </c>
      <c r="O164" s="397">
        <f t="shared" si="48"/>
        <v>0</v>
      </c>
      <c r="P164" s="392">
        <f t="shared" si="48"/>
        <v>0</v>
      </c>
      <c r="Q164" s="393">
        <f t="shared" si="48"/>
        <v>0</v>
      </c>
      <c r="R164" s="394">
        <f t="shared" si="48"/>
        <v>0</v>
      </c>
      <c r="S164" s="394">
        <f t="shared" si="48"/>
        <v>0</v>
      </c>
      <c r="T164" s="394">
        <f t="shared" si="48"/>
        <v>0</v>
      </c>
      <c r="U164" s="211"/>
      <c r="V164" s="211"/>
    </row>
    <row r="165" spans="1:22" s="5" customFormat="1" x14ac:dyDescent="0.2">
      <c r="A165" s="211"/>
      <c r="B165" s="243" t="s">
        <v>148</v>
      </c>
      <c r="C165" s="243"/>
      <c r="D165" s="243"/>
      <c r="E165" s="243"/>
      <c r="F165" s="243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11"/>
      <c r="V165" s="211"/>
    </row>
    <row r="166" spans="1:22" s="5" customFormat="1" x14ac:dyDescent="0.2">
      <c r="A166" s="211"/>
      <c r="B166" s="242"/>
      <c r="C166" s="242" t="s">
        <v>149</v>
      </c>
      <c r="D166" s="242"/>
      <c r="E166" s="242"/>
      <c r="F166" s="242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11"/>
      <c r="V166" s="211"/>
    </row>
    <row r="167" spans="1:22" s="5" customFormat="1" x14ac:dyDescent="0.2">
      <c r="A167" s="211"/>
      <c r="B167" s="242" t="s">
        <v>150</v>
      </c>
      <c r="C167" s="242"/>
      <c r="D167" s="242"/>
      <c r="E167" s="242"/>
      <c r="F167" s="242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11"/>
      <c r="V167" s="211"/>
    </row>
    <row r="168" spans="1:22" s="5" customFormat="1" x14ac:dyDescent="0.2">
      <c r="A168" s="211"/>
      <c r="B168" s="242"/>
      <c r="C168" s="242" t="s">
        <v>149</v>
      </c>
      <c r="D168" s="242"/>
      <c r="E168" s="242"/>
      <c r="F168" s="242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11"/>
      <c r="V168" s="211"/>
    </row>
    <row r="169" spans="1:22" s="5" customFormat="1" x14ac:dyDescent="0.2">
      <c r="A169" s="211"/>
      <c r="B169" s="242" t="s">
        <v>151</v>
      </c>
      <c r="C169" s="242"/>
      <c r="D169" s="242"/>
      <c r="E169" s="242"/>
      <c r="F169" s="242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11"/>
      <c r="V169" s="211"/>
    </row>
    <row r="170" spans="1:22" s="5" customFormat="1" x14ac:dyDescent="0.2">
      <c r="A170" s="211"/>
      <c r="B170" s="242" t="s">
        <v>152</v>
      </c>
      <c r="C170" s="242"/>
      <c r="D170" s="242"/>
      <c r="E170" s="242"/>
      <c r="F170" s="242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11"/>
      <c r="V170" s="211"/>
    </row>
    <row r="171" spans="1:22" s="5" customFormat="1" x14ac:dyDescent="0.2">
      <c r="A171" s="211"/>
      <c r="B171" s="242" t="s">
        <v>153</v>
      </c>
      <c r="C171" s="242"/>
      <c r="D171" s="242"/>
      <c r="E171" s="242"/>
      <c r="F171" s="242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11"/>
      <c r="V171" s="211"/>
    </row>
    <row r="172" spans="1:22" s="5" customFormat="1" ht="15.75" x14ac:dyDescent="0.25">
      <c r="A172" s="223" t="s">
        <v>154</v>
      </c>
      <c r="B172" s="224"/>
      <c r="C172" s="224"/>
      <c r="D172" s="224"/>
      <c r="E172" s="224"/>
      <c r="F172" s="224"/>
      <c r="G172" s="404">
        <f>G173+G175+G176+G177</f>
        <v>0</v>
      </c>
      <c r="H172" s="405">
        <f>H173+H175+H176+H177</f>
        <v>0</v>
      </c>
      <c r="I172" s="405">
        <f>I173+I175+I176+I177</f>
        <v>0</v>
      </c>
      <c r="J172" s="405">
        <f t="shared" ref="J172:T172" si="49">J173+J175+J176+J177</f>
        <v>0</v>
      </c>
      <c r="K172" s="406">
        <f t="shared" si="49"/>
        <v>0</v>
      </c>
      <c r="L172" s="407">
        <f t="shared" si="49"/>
        <v>0</v>
      </c>
      <c r="M172" s="408">
        <f t="shared" si="49"/>
        <v>0</v>
      </c>
      <c r="N172" s="408">
        <f t="shared" si="49"/>
        <v>0</v>
      </c>
      <c r="O172" s="409">
        <f t="shared" si="49"/>
        <v>0</v>
      </c>
      <c r="P172" s="404">
        <f t="shared" si="49"/>
        <v>0</v>
      </c>
      <c r="Q172" s="405">
        <f t="shared" si="49"/>
        <v>0</v>
      </c>
      <c r="R172" s="406">
        <f t="shared" si="49"/>
        <v>0</v>
      </c>
      <c r="S172" s="406">
        <f t="shared" si="49"/>
        <v>0</v>
      </c>
      <c r="T172" s="406">
        <f t="shared" si="49"/>
        <v>0</v>
      </c>
      <c r="U172" s="211"/>
      <c r="V172" s="211"/>
    </row>
    <row r="173" spans="1:22" s="5" customFormat="1" x14ac:dyDescent="0.2">
      <c r="A173" s="211"/>
      <c r="B173" s="243" t="s">
        <v>155</v>
      </c>
      <c r="C173" s="243"/>
      <c r="D173" s="243"/>
      <c r="E173" s="243"/>
      <c r="F173" s="243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11"/>
      <c r="V173" s="211"/>
    </row>
    <row r="174" spans="1:22" s="5" customFormat="1" x14ac:dyDescent="0.2">
      <c r="A174" s="211"/>
      <c r="B174" s="242"/>
      <c r="C174" s="242" t="s">
        <v>156</v>
      </c>
      <c r="D174" s="242"/>
      <c r="E174" s="242"/>
      <c r="F174" s="242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11"/>
      <c r="V174" s="211"/>
    </row>
    <row r="175" spans="1:22" s="5" customFormat="1" x14ac:dyDescent="0.2">
      <c r="A175" s="211"/>
      <c r="B175" s="242" t="s">
        <v>157</v>
      </c>
      <c r="C175" s="242"/>
      <c r="D175" s="242"/>
      <c r="E175" s="242"/>
      <c r="F175" s="242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11"/>
      <c r="V175" s="211"/>
    </row>
    <row r="176" spans="1:22" s="5" customFormat="1" x14ac:dyDescent="0.2">
      <c r="A176" s="211"/>
      <c r="B176" s="242" t="s">
        <v>158</v>
      </c>
      <c r="C176" s="242"/>
      <c r="D176" s="242"/>
      <c r="E176" s="242"/>
      <c r="F176" s="242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11"/>
      <c r="V176" s="211"/>
    </row>
    <row r="177" spans="1:22" s="5" customFormat="1" ht="15.75" thickBot="1" x14ac:dyDescent="0.25">
      <c r="A177" s="211"/>
      <c r="B177" s="211" t="s">
        <v>159</v>
      </c>
      <c r="C177" s="211"/>
      <c r="D177" s="211"/>
      <c r="E177" s="211"/>
      <c r="F177" s="211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11"/>
      <c r="V177" s="211"/>
    </row>
    <row r="178" spans="1:22" s="5" customFormat="1" ht="17.25" thickTop="1" thickBot="1" x14ac:dyDescent="0.3">
      <c r="A178" s="221" t="s">
        <v>160</v>
      </c>
      <c r="B178" s="222"/>
      <c r="C178" s="222"/>
      <c r="D178" s="222"/>
      <c r="E178" s="222"/>
      <c r="F178" s="222"/>
      <c r="G178" s="386">
        <f>G163+G164-G172</f>
        <v>0</v>
      </c>
      <c r="H178" s="387">
        <f>H163+H164-H172</f>
        <v>0</v>
      </c>
      <c r="I178" s="387">
        <f>I163+I164-I172</f>
        <v>0</v>
      </c>
      <c r="J178" s="387">
        <f t="shared" ref="J178:T178" si="50">J163+J164-J172</f>
        <v>0</v>
      </c>
      <c r="K178" s="388">
        <f t="shared" si="50"/>
        <v>0</v>
      </c>
      <c r="L178" s="389">
        <f t="shared" si="50"/>
        <v>0</v>
      </c>
      <c r="M178" s="390">
        <f t="shared" si="50"/>
        <v>0</v>
      </c>
      <c r="N178" s="390">
        <f t="shared" si="50"/>
        <v>0</v>
      </c>
      <c r="O178" s="391">
        <f t="shared" si="50"/>
        <v>0</v>
      </c>
      <c r="P178" s="386">
        <f t="shared" si="50"/>
        <v>0</v>
      </c>
      <c r="Q178" s="387">
        <f t="shared" si="50"/>
        <v>0</v>
      </c>
      <c r="R178" s="388">
        <f t="shared" si="50"/>
        <v>0</v>
      </c>
      <c r="S178" s="388">
        <f t="shared" si="50"/>
        <v>0</v>
      </c>
      <c r="T178" s="388">
        <f t="shared" si="50"/>
        <v>0</v>
      </c>
      <c r="U178" s="211"/>
      <c r="V178" s="211"/>
    </row>
    <row r="179" spans="1:22" s="5" customFormat="1" ht="16.5" thickTop="1" x14ac:dyDescent="0.25">
      <c r="A179" s="378" t="s">
        <v>161</v>
      </c>
      <c r="B179" s="378"/>
      <c r="C179" s="378"/>
      <c r="D179" s="378"/>
      <c r="E179" s="378"/>
      <c r="F179" s="378"/>
      <c r="G179" s="410">
        <f>G180-G181</f>
        <v>0</v>
      </c>
      <c r="H179" s="411">
        <f>H180-H181</f>
        <v>0</v>
      </c>
      <c r="I179" s="411">
        <f>I180-I181</f>
        <v>0</v>
      </c>
      <c r="J179" s="411">
        <f t="shared" ref="J179:T179" si="51">J180-J181</f>
        <v>0</v>
      </c>
      <c r="K179" s="412">
        <f t="shared" si="51"/>
        <v>0</v>
      </c>
      <c r="L179" s="413">
        <f t="shared" si="51"/>
        <v>0</v>
      </c>
      <c r="M179" s="414">
        <f t="shared" si="51"/>
        <v>0</v>
      </c>
      <c r="N179" s="414">
        <f t="shared" si="51"/>
        <v>0</v>
      </c>
      <c r="O179" s="415">
        <f t="shared" si="51"/>
        <v>0</v>
      </c>
      <c r="P179" s="410">
        <f t="shared" si="51"/>
        <v>0</v>
      </c>
      <c r="Q179" s="411">
        <f t="shared" si="51"/>
        <v>0</v>
      </c>
      <c r="R179" s="412">
        <f t="shared" si="51"/>
        <v>0</v>
      </c>
      <c r="S179" s="412">
        <f t="shared" si="51"/>
        <v>0</v>
      </c>
      <c r="T179" s="412">
        <f t="shared" si="51"/>
        <v>0</v>
      </c>
      <c r="U179" s="211"/>
      <c r="V179" s="211"/>
    </row>
    <row r="180" spans="1:22" s="5" customFormat="1" ht="15.75" x14ac:dyDescent="0.25">
      <c r="A180" s="220"/>
      <c r="B180" s="243" t="s">
        <v>162</v>
      </c>
      <c r="C180" s="243"/>
      <c r="D180" s="243"/>
      <c r="E180" s="243"/>
      <c r="F180" s="243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11"/>
      <c r="V180" s="211"/>
    </row>
    <row r="181" spans="1:22" s="5" customFormat="1" ht="16.5" thickBot="1" x14ac:dyDescent="0.3">
      <c r="A181" s="220"/>
      <c r="B181" s="211" t="s">
        <v>163</v>
      </c>
      <c r="C181" s="211"/>
      <c r="D181" s="211"/>
      <c r="E181" s="211"/>
      <c r="F181" s="211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11"/>
      <c r="V181" s="211"/>
    </row>
    <row r="182" spans="1:22" s="5" customFormat="1" ht="17.25" thickTop="1" thickBot="1" x14ac:dyDescent="0.3">
      <c r="A182" s="221" t="s">
        <v>164</v>
      </c>
      <c r="B182" s="222"/>
      <c r="C182" s="222"/>
      <c r="D182" s="222"/>
      <c r="E182" s="222"/>
      <c r="F182" s="222"/>
      <c r="G182" s="386">
        <f>G178+G179</f>
        <v>0</v>
      </c>
      <c r="H182" s="387">
        <f>H178+H179</f>
        <v>0</v>
      </c>
      <c r="I182" s="387">
        <f>I178+I179</f>
        <v>0</v>
      </c>
      <c r="J182" s="387">
        <f t="shared" ref="J182:T182" si="52">J178+J179</f>
        <v>0</v>
      </c>
      <c r="K182" s="388">
        <f t="shared" si="52"/>
        <v>0</v>
      </c>
      <c r="L182" s="389">
        <f t="shared" si="52"/>
        <v>0</v>
      </c>
      <c r="M182" s="390">
        <f t="shared" si="52"/>
        <v>0</v>
      </c>
      <c r="N182" s="390">
        <f t="shared" si="52"/>
        <v>0</v>
      </c>
      <c r="O182" s="391">
        <f t="shared" si="52"/>
        <v>0</v>
      </c>
      <c r="P182" s="386">
        <f t="shared" si="52"/>
        <v>0</v>
      </c>
      <c r="Q182" s="387">
        <f t="shared" si="52"/>
        <v>0</v>
      </c>
      <c r="R182" s="388">
        <f t="shared" si="52"/>
        <v>0</v>
      </c>
      <c r="S182" s="388">
        <f t="shared" si="52"/>
        <v>0</v>
      </c>
      <c r="T182" s="388">
        <f t="shared" si="52"/>
        <v>0</v>
      </c>
      <c r="U182" s="211"/>
      <c r="V182" s="211"/>
    </row>
    <row r="183" spans="1:22" s="5" customFormat="1" ht="15.75" thickTop="1" x14ac:dyDescent="0.2">
      <c r="A183" s="240" t="s">
        <v>165</v>
      </c>
      <c r="B183" s="240"/>
      <c r="C183" s="240"/>
      <c r="D183" s="240"/>
      <c r="E183" s="240"/>
      <c r="F183" s="240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11"/>
      <c r="V183" s="211"/>
    </row>
    <row r="184" spans="1:22" s="5" customFormat="1" ht="15.75" thickBot="1" x14ac:dyDescent="0.25">
      <c r="A184" s="204" t="s">
        <v>166</v>
      </c>
      <c r="B184" s="204"/>
      <c r="C184" s="204"/>
      <c r="D184" s="204"/>
      <c r="E184" s="204"/>
      <c r="F184" s="204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11"/>
      <c r="V184" s="211"/>
    </row>
    <row r="185" spans="1:22" s="5" customFormat="1" ht="17.25" thickTop="1" thickBot="1" x14ac:dyDescent="0.3">
      <c r="A185" s="221" t="s">
        <v>167</v>
      </c>
      <c r="B185" s="222"/>
      <c r="C185" s="222"/>
      <c r="D185" s="222"/>
      <c r="E185" s="222"/>
      <c r="F185" s="222"/>
      <c r="G185" s="576">
        <f>G182-G183-G184</f>
        <v>0</v>
      </c>
      <c r="H185" s="577">
        <f>H182-H183-H184</f>
        <v>0</v>
      </c>
      <c r="I185" s="569">
        <f>I182-I183-I184</f>
        <v>0</v>
      </c>
      <c r="J185" s="569">
        <f t="shared" ref="J185:T185" si="53">J182-J183-J184</f>
        <v>0</v>
      </c>
      <c r="K185" s="570">
        <f t="shared" si="53"/>
        <v>0</v>
      </c>
      <c r="L185" s="571">
        <f t="shared" si="53"/>
        <v>0</v>
      </c>
      <c r="M185" s="572">
        <f t="shared" si="53"/>
        <v>0</v>
      </c>
      <c r="N185" s="572">
        <f t="shared" si="53"/>
        <v>0</v>
      </c>
      <c r="O185" s="573">
        <f t="shared" si="53"/>
        <v>0</v>
      </c>
      <c r="P185" s="386">
        <f t="shared" si="53"/>
        <v>0</v>
      </c>
      <c r="Q185" s="387">
        <f t="shared" si="53"/>
        <v>0</v>
      </c>
      <c r="R185" s="388">
        <f t="shared" si="53"/>
        <v>0</v>
      </c>
      <c r="S185" s="388">
        <f t="shared" si="53"/>
        <v>0</v>
      </c>
      <c r="T185" s="567">
        <f t="shared" si="53"/>
        <v>0</v>
      </c>
      <c r="U185" s="211"/>
      <c r="V185" s="211"/>
    </row>
    <row r="186" spans="1:22" s="5" customFormat="1" ht="13.5" customHeight="1" thickTop="1" x14ac:dyDescent="0.2">
      <c r="A186" s="211"/>
      <c r="B186" s="211"/>
      <c r="C186" s="211"/>
      <c r="D186" s="211"/>
      <c r="E186" s="211"/>
      <c r="F186" s="211"/>
      <c r="G186" s="575" t="s">
        <v>8</v>
      </c>
      <c r="H186" s="563"/>
      <c r="I186" s="563"/>
      <c r="J186" s="563"/>
      <c r="K186" s="563"/>
      <c r="L186" s="563" t="s">
        <v>9</v>
      </c>
      <c r="M186" s="563"/>
      <c r="N186" s="563"/>
      <c r="O186" s="568"/>
      <c r="P186" s="553" t="s">
        <v>10</v>
      </c>
      <c r="Q186" s="554"/>
      <c r="R186" s="554"/>
      <c r="S186" s="554"/>
      <c r="T186" s="574"/>
      <c r="U186" s="211"/>
      <c r="V186" s="211"/>
    </row>
    <row r="187" spans="1:22" s="5" customFormat="1" ht="15.75" x14ac:dyDescent="0.25">
      <c r="A187" s="211"/>
      <c r="B187" s="211"/>
      <c r="C187" s="211"/>
      <c r="D187" s="211"/>
      <c r="E187" s="220"/>
      <c r="F187" s="525" t="s">
        <v>11</v>
      </c>
      <c r="G187" s="217" t="str">
        <f>IF(G$3="","",G$3)</f>
        <v/>
      </c>
      <c r="H187" s="560" t="str">
        <f>IF(H$3="","",H$3)</f>
        <v/>
      </c>
      <c r="I187" s="560" t="str">
        <f>IF(I$3="","",I$3)</f>
        <v/>
      </c>
      <c r="J187" s="560" t="str">
        <f t="shared" ref="J187:T187" si="54">IF(J$3="","",J$3)</f>
        <v/>
      </c>
      <c r="K187" s="561" t="str">
        <f t="shared" si="54"/>
        <v/>
      </c>
      <c r="L187" s="566" t="str">
        <f t="shared" si="54"/>
        <v/>
      </c>
      <c r="M187" s="560" t="str">
        <f t="shared" si="54"/>
        <v/>
      </c>
      <c r="N187" s="560" t="str">
        <f t="shared" si="54"/>
        <v/>
      </c>
      <c r="O187" s="219" t="str">
        <f t="shared" si="54"/>
        <v/>
      </c>
      <c r="P187" s="217" t="str">
        <f t="shared" si="54"/>
        <v/>
      </c>
      <c r="Q187" s="218" t="str">
        <f t="shared" si="54"/>
        <v/>
      </c>
      <c r="R187" s="219" t="str">
        <f t="shared" si="54"/>
        <v/>
      </c>
      <c r="S187" s="219" t="str">
        <f t="shared" si="54"/>
        <v/>
      </c>
      <c r="T187" s="219" t="str">
        <f t="shared" si="54"/>
        <v/>
      </c>
      <c r="U187" s="211"/>
      <c r="V187" s="211"/>
    </row>
    <row r="188" spans="1:22" s="5" customFormat="1" ht="144" customHeight="1" thickBot="1" x14ac:dyDescent="0.25">
      <c r="A188" s="211"/>
      <c r="B188" s="620"/>
      <c r="C188" s="620"/>
      <c r="D188" s="621" t="s">
        <v>316</v>
      </c>
      <c r="E188" s="621"/>
      <c r="F188" s="333"/>
      <c r="G188" s="207" t="s">
        <v>284</v>
      </c>
      <c r="H188" s="208" t="s">
        <v>285</v>
      </c>
      <c r="I188" s="208" t="s">
        <v>286</v>
      </c>
      <c r="J188" s="208" t="s">
        <v>287</v>
      </c>
      <c r="K188" s="215" t="s">
        <v>12</v>
      </c>
      <c r="L188" s="216" t="s">
        <v>13</v>
      </c>
      <c r="M188" s="208" t="s">
        <v>14</v>
      </c>
      <c r="N188" s="206" t="s">
        <v>15</v>
      </c>
      <c r="O188" s="206" t="s">
        <v>16</v>
      </c>
      <c r="P188" s="207" t="s">
        <v>17</v>
      </c>
      <c r="Q188" s="208" t="s">
        <v>18</v>
      </c>
      <c r="R188" s="209" t="s">
        <v>19</v>
      </c>
      <c r="S188" s="210" t="s">
        <v>20</v>
      </c>
      <c r="T188" s="210" t="s">
        <v>21</v>
      </c>
      <c r="U188" s="211"/>
      <c r="V188" s="211"/>
    </row>
    <row r="189" spans="1:22" s="5" customFormat="1" ht="16.5" thickTop="1" x14ac:dyDescent="0.2">
      <c r="A189" s="285" t="s">
        <v>168</v>
      </c>
      <c r="B189" s="285"/>
      <c r="C189" s="286"/>
      <c r="D189" s="285"/>
      <c r="E189" s="285"/>
      <c r="F189" s="285"/>
      <c r="G189" s="287">
        <f>G202</f>
        <v>0</v>
      </c>
      <c r="H189" s="288">
        <f>H202</f>
        <v>0</v>
      </c>
      <c r="I189" s="288">
        <f>I202</f>
        <v>0</v>
      </c>
      <c r="J189" s="288">
        <f>J202</f>
        <v>0</v>
      </c>
      <c r="K189" s="289">
        <f>K202</f>
        <v>0</v>
      </c>
      <c r="L189" s="290">
        <f t="shared" ref="L189:T189" si="55">L202</f>
        <v>0</v>
      </c>
      <c r="M189" s="290">
        <f t="shared" si="55"/>
        <v>0</v>
      </c>
      <c r="N189" s="290">
        <f t="shared" si="55"/>
        <v>0</v>
      </c>
      <c r="O189" s="291">
        <f t="shared" si="55"/>
        <v>0</v>
      </c>
      <c r="P189" s="287">
        <f t="shared" si="55"/>
        <v>0</v>
      </c>
      <c r="Q189" s="288">
        <f t="shared" si="55"/>
        <v>0</v>
      </c>
      <c r="R189" s="289">
        <f t="shared" si="55"/>
        <v>0</v>
      </c>
      <c r="S189" s="289">
        <f t="shared" si="55"/>
        <v>0</v>
      </c>
      <c r="T189" s="289">
        <f t="shared" si="55"/>
        <v>0</v>
      </c>
      <c r="U189" s="211"/>
      <c r="V189" s="211"/>
    </row>
    <row r="190" spans="1:22" s="5" customFormat="1" ht="15.75" x14ac:dyDescent="0.2">
      <c r="A190" s="211"/>
      <c r="B190" s="416" t="s">
        <v>169</v>
      </c>
      <c r="C190" s="417"/>
      <c r="D190" s="418"/>
      <c r="E190" s="418"/>
      <c r="F190" s="418"/>
      <c r="G190" s="419">
        <f>G185</f>
        <v>0</v>
      </c>
      <c r="H190" s="420">
        <f>H185</f>
        <v>0</v>
      </c>
      <c r="I190" s="420">
        <f>I185</f>
        <v>0</v>
      </c>
      <c r="J190" s="420">
        <f>J185</f>
        <v>0</v>
      </c>
      <c r="K190" s="421">
        <f>K185</f>
        <v>0</v>
      </c>
      <c r="L190" s="422">
        <f t="shared" ref="L190:T190" si="56">L185</f>
        <v>0</v>
      </c>
      <c r="M190" s="422">
        <f t="shared" si="56"/>
        <v>0</v>
      </c>
      <c r="N190" s="422">
        <f t="shared" si="56"/>
        <v>0</v>
      </c>
      <c r="O190" s="423">
        <f t="shared" si="56"/>
        <v>0</v>
      </c>
      <c r="P190" s="419">
        <f t="shared" si="56"/>
        <v>0</v>
      </c>
      <c r="Q190" s="420">
        <f t="shared" si="56"/>
        <v>0</v>
      </c>
      <c r="R190" s="421">
        <f t="shared" si="56"/>
        <v>0</v>
      </c>
      <c r="S190" s="421">
        <f t="shared" si="56"/>
        <v>0</v>
      </c>
      <c r="T190" s="421">
        <f t="shared" si="56"/>
        <v>0</v>
      </c>
      <c r="U190" s="211"/>
      <c r="V190" s="211"/>
    </row>
    <row r="191" spans="1:22" s="5" customFormat="1" ht="15.75" x14ac:dyDescent="0.2">
      <c r="A191" s="211"/>
      <c r="B191" s="424" t="s">
        <v>170</v>
      </c>
      <c r="C191" s="425"/>
      <c r="D191" s="426"/>
      <c r="E191" s="426"/>
      <c r="F191" s="426"/>
      <c r="G191" s="419">
        <f>SUM(G192:G201)</f>
        <v>0</v>
      </c>
      <c r="H191" s="419">
        <f t="shared" ref="H191:K191" si="57">SUM(H192:H201)</f>
        <v>0</v>
      </c>
      <c r="I191" s="419">
        <f t="shared" si="57"/>
        <v>0</v>
      </c>
      <c r="J191" s="419">
        <f t="shared" si="57"/>
        <v>0</v>
      </c>
      <c r="K191" s="419">
        <f t="shared" si="57"/>
        <v>0</v>
      </c>
      <c r="L191" s="422">
        <f>SUM(L192:L201)</f>
        <v>0</v>
      </c>
      <c r="M191" s="422">
        <f t="shared" ref="M191:O191" si="58">SUM(M192:M201)</f>
        <v>0</v>
      </c>
      <c r="N191" s="422">
        <f t="shared" si="58"/>
        <v>0</v>
      </c>
      <c r="O191" s="422">
        <f t="shared" si="58"/>
        <v>0</v>
      </c>
      <c r="P191" s="419">
        <f>SUM(P192:P201)</f>
        <v>0</v>
      </c>
      <c r="Q191" s="419">
        <f t="shared" ref="Q191:T191" si="59">SUM(Q192:Q201)</f>
        <v>0</v>
      </c>
      <c r="R191" s="419">
        <f t="shared" si="59"/>
        <v>0</v>
      </c>
      <c r="S191" s="419">
        <f t="shared" si="59"/>
        <v>0</v>
      </c>
      <c r="T191" s="419">
        <f t="shared" si="59"/>
        <v>0</v>
      </c>
      <c r="U191" s="211"/>
      <c r="V191" s="211"/>
    </row>
    <row r="192" spans="1:22" s="5" customFormat="1" x14ac:dyDescent="0.2">
      <c r="A192" s="211"/>
      <c r="B192" s="211"/>
      <c r="C192" s="335" t="s">
        <v>171</v>
      </c>
      <c r="D192" s="336"/>
      <c r="E192" s="336"/>
      <c r="F192" s="336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11"/>
      <c r="V192" s="211"/>
    </row>
    <row r="193" spans="1:22" s="5" customFormat="1" ht="15.75" x14ac:dyDescent="0.2">
      <c r="A193" s="211"/>
      <c r="B193" s="211"/>
      <c r="C193" s="335" t="s">
        <v>172</v>
      </c>
      <c r="D193" s="336"/>
      <c r="E193" s="336"/>
      <c r="F193" s="336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11"/>
      <c r="V193" s="211"/>
    </row>
    <row r="194" spans="1:22" s="5" customFormat="1" x14ac:dyDescent="0.2">
      <c r="A194" s="211"/>
      <c r="B194" s="211"/>
      <c r="C194" s="335" t="s">
        <v>173</v>
      </c>
      <c r="D194" s="336"/>
      <c r="E194" s="336"/>
      <c r="F194" s="336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11"/>
      <c r="V194" s="211"/>
    </row>
    <row r="195" spans="1:22" s="5" customFormat="1" x14ac:dyDescent="0.2">
      <c r="A195" s="211"/>
      <c r="B195" s="211"/>
      <c r="C195" s="335" t="s">
        <v>174</v>
      </c>
      <c r="D195" s="336"/>
      <c r="E195" s="336"/>
      <c r="F195" s="336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11"/>
      <c r="V195" s="211"/>
    </row>
    <row r="196" spans="1:22" s="5" customFormat="1" x14ac:dyDescent="0.2">
      <c r="A196" s="211"/>
      <c r="B196" s="211"/>
      <c r="C196" s="335" t="s">
        <v>175</v>
      </c>
      <c r="D196" s="336"/>
      <c r="E196" s="336"/>
      <c r="F196" s="336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11"/>
      <c r="V196" s="211"/>
    </row>
    <row r="197" spans="1:22" s="5" customFormat="1" x14ac:dyDescent="0.2">
      <c r="A197" s="211"/>
      <c r="B197" s="211"/>
      <c r="C197" s="335" t="s">
        <v>176</v>
      </c>
      <c r="D197" s="336"/>
      <c r="E197" s="336"/>
      <c r="F197" s="336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11"/>
      <c r="V197" s="211"/>
    </row>
    <row r="198" spans="1:22" s="5" customFormat="1" x14ac:dyDescent="0.2">
      <c r="A198" s="211"/>
      <c r="B198" s="211"/>
      <c r="C198" s="335" t="s">
        <v>177</v>
      </c>
      <c r="D198" s="336"/>
      <c r="E198" s="336"/>
      <c r="F198" s="336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11"/>
      <c r="V198" s="211"/>
    </row>
    <row r="199" spans="1:22" s="100" customFormat="1" ht="33" customHeight="1" x14ac:dyDescent="0.2">
      <c r="A199" s="334"/>
      <c r="B199" s="334"/>
      <c r="C199" s="641" t="s">
        <v>317</v>
      </c>
      <c r="D199" s="641"/>
      <c r="E199" s="641"/>
      <c r="F199" s="642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11"/>
      <c r="V199" s="334"/>
    </row>
    <row r="200" spans="1:22" s="5" customFormat="1" ht="15.75" x14ac:dyDescent="0.2">
      <c r="A200" s="211"/>
      <c r="B200" s="211"/>
      <c r="C200" s="335" t="s">
        <v>178</v>
      </c>
      <c r="D200" s="336"/>
      <c r="E200" s="336"/>
      <c r="F200" s="336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11"/>
      <c r="V200" s="211"/>
    </row>
    <row r="201" spans="1:22" s="5" customFormat="1" ht="15.75" x14ac:dyDescent="0.2">
      <c r="A201" s="211"/>
      <c r="B201" s="211"/>
      <c r="C201" s="335" t="s">
        <v>179</v>
      </c>
      <c r="D201" s="336"/>
      <c r="E201" s="336"/>
      <c r="F201" s="336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11"/>
      <c r="V201" s="211"/>
    </row>
    <row r="202" spans="1:22" s="5" customFormat="1" ht="15.75" x14ac:dyDescent="0.2">
      <c r="A202" s="211"/>
      <c r="B202" s="424" t="s">
        <v>180</v>
      </c>
      <c r="C202" s="427"/>
      <c r="D202" s="426"/>
      <c r="E202" s="426"/>
      <c r="F202" s="426"/>
      <c r="G202" s="428">
        <f>SUM(G190:G191)</f>
        <v>0</v>
      </c>
      <c r="H202" s="429">
        <f>SUM(H190:H191)</f>
        <v>0</v>
      </c>
      <c r="I202" s="429">
        <f>SUM(I190:I191)</f>
        <v>0</v>
      </c>
      <c r="J202" s="429">
        <f>SUM(J190:J191)</f>
        <v>0</v>
      </c>
      <c r="K202" s="430">
        <f>SUM(K190:K191)</f>
        <v>0</v>
      </c>
      <c r="L202" s="431">
        <f t="shared" ref="L202:T202" si="60">SUM(L190:L191)</f>
        <v>0</v>
      </c>
      <c r="M202" s="431">
        <f t="shared" si="60"/>
        <v>0</v>
      </c>
      <c r="N202" s="431">
        <f t="shared" si="60"/>
        <v>0</v>
      </c>
      <c r="O202" s="432">
        <f t="shared" si="60"/>
        <v>0</v>
      </c>
      <c r="P202" s="428">
        <f t="shared" si="60"/>
        <v>0</v>
      </c>
      <c r="Q202" s="429">
        <f t="shared" si="60"/>
        <v>0</v>
      </c>
      <c r="R202" s="430">
        <f t="shared" si="60"/>
        <v>0</v>
      </c>
      <c r="S202" s="430">
        <f t="shared" si="60"/>
        <v>0</v>
      </c>
      <c r="T202" s="430">
        <f t="shared" si="60"/>
        <v>0</v>
      </c>
      <c r="U202" s="211"/>
      <c r="V202" s="211"/>
    </row>
    <row r="203" spans="1:22" s="100" customFormat="1" ht="15.75" x14ac:dyDescent="0.2">
      <c r="A203" s="292" t="s">
        <v>181</v>
      </c>
      <c r="B203" s="292"/>
      <c r="C203" s="293"/>
      <c r="D203" s="294"/>
      <c r="E203" s="294"/>
      <c r="F203" s="294"/>
      <c r="G203" s="295">
        <f>G225</f>
        <v>0</v>
      </c>
      <c r="H203" s="296">
        <f>H225</f>
        <v>0</v>
      </c>
      <c r="I203" s="296">
        <f>I225</f>
        <v>0</v>
      </c>
      <c r="J203" s="296">
        <f>J225</f>
        <v>0</v>
      </c>
      <c r="K203" s="297">
        <f>K225</f>
        <v>0</v>
      </c>
      <c r="L203" s="298">
        <f t="shared" ref="L203:T203" si="61">L225</f>
        <v>0</v>
      </c>
      <c r="M203" s="298">
        <f t="shared" si="61"/>
        <v>0</v>
      </c>
      <c r="N203" s="298">
        <f t="shared" si="61"/>
        <v>0</v>
      </c>
      <c r="O203" s="299">
        <f t="shared" si="61"/>
        <v>0</v>
      </c>
      <c r="P203" s="295">
        <f t="shared" si="61"/>
        <v>0</v>
      </c>
      <c r="Q203" s="296">
        <f t="shared" si="61"/>
        <v>0</v>
      </c>
      <c r="R203" s="297">
        <f t="shared" si="61"/>
        <v>0</v>
      </c>
      <c r="S203" s="297">
        <f t="shared" si="61"/>
        <v>0</v>
      </c>
      <c r="T203" s="297">
        <f t="shared" si="61"/>
        <v>0</v>
      </c>
      <c r="U203" s="211"/>
      <c r="V203" s="334"/>
    </row>
    <row r="204" spans="1:22" s="5" customFormat="1" ht="15.75" x14ac:dyDescent="0.2">
      <c r="A204" s="211"/>
      <c r="B204" s="424" t="s">
        <v>182</v>
      </c>
      <c r="C204" s="425"/>
      <c r="D204" s="426"/>
      <c r="E204" s="426"/>
      <c r="F204" s="426"/>
      <c r="G204" s="419">
        <f>SUM(G205:G207,G215)</f>
        <v>0</v>
      </c>
      <c r="H204" s="420">
        <f>SUM(H205:H207,H215)</f>
        <v>0</v>
      </c>
      <c r="I204" s="420">
        <f>SUM(I205:I207,I215)</f>
        <v>0</v>
      </c>
      <c r="J204" s="420">
        <f>SUM(J205:J207,J215)</f>
        <v>0</v>
      </c>
      <c r="K204" s="421">
        <f>SUM(K205:K207,K215)</f>
        <v>0</v>
      </c>
      <c r="L204" s="422">
        <f t="shared" ref="L204:T204" si="62">SUM(L205:L207,L215)</f>
        <v>0</v>
      </c>
      <c r="M204" s="422">
        <f t="shared" si="62"/>
        <v>0</v>
      </c>
      <c r="N204" s="422">
        <f t="shared" si="62"/>
        <v>0</v>
      </c>
      <c r="O204" s="423">
        <f t="shared" si="62"/>
        <v>0</v>
      </c>
      <c r="P204" s="419">
        <f t="shared" si="62"/>
        <v>0</v>
      </c>
      <c r="Q204" s="420">
        <f t="shared" si="62"/>
        <v>0</v>
      </c>
      <c r="R204" s="421">
        <f t="shared" si="62"/>
        <v>0</v>
      </c>
      <c r="S204" s="421">
        <f t="shared" si="62"/>
        <v>0</v>
      </c>
      <c r="T204" s="421">
        <f t="shared" si="62"/>
        <v>0</v>
      </c>
      <c r="U204" s="211"/>
      <c r="V204" s="211"/>
    </row>
    <row r="205" spans="1:22" s="100" customFormat="1" ht="36" customHeight="1" x14ac:dyDescent="0.2">
      <c r="A205" s="211"/>
      <c r="B205" s="211"/>
      <c r="C205" s="630" t="s">
        <v>183</v>
      </c>
      <c r="D205" s="630"/>
      <c r="E205" s="630"/>
      <c r="F205" s="630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11"/>
      <c r="V205" s="334"/>
    </row>
    <row r="206" spans="1:22" s="100" customFormat="1" ht="23.25" customHeight="1" x14ac:dyDescent="0.2">
      <c r="A206" s="211"/>
      <c r="B206" s="211"/>
      <c r="C206" s="433" t="s">
        <v>184</v>
      </c>
      <c r="D206" s="433"/>
      <c r="E206" s="433"/>
      <c r="F206" s="433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11"/>
      <c r="V206" s="334"/>
    </row>
    <row r="207" spans="1:22" s="5" customFormat="1" x14ac:dyDescent="0.2">
      <c r="A207" s="211"/>
      <c r="B207" s="211"/>
      <c r="C207" s="434" t="s">
        <v>185</v>
      </c>
      <c r="D207" s="426"/>
      <c r="E207" s="426"/>
      <c r="F207" s="426"/>
      <c r="G207" s="435">
        <f>SUM(G208:G209)</f>
        <v>0</v>
      </c>
      <c r="H207" s="436">
        <f>SUM(H208:H209)</f>
        <v>0</v>
      </c>
      <c r="I207" s="436">
        <f>SUM(I208:I209)</f>
        <v>0</v>
      </c>
      <c r="J207" s="436">
        <f>SUM(J208:J209)</f>
        <v>0</v>
      </c>
      <c r="K207" s="437">
        <f>SUM(K208:K209)</f>
        <v>0</v>
      </c>
      <c r="L207" s="438">
        <f t="shared" ref="L207:T207" si="63">SUM(L208:L209)</f>
        <v>0</v>
      </c>
      <c r="M207" s="438">
        <f t="shared" si="63"/>
        <v>0</v>
      </c>
      <c r="N207" s="438">
        <f t="shared" si="63"/>
        <v>0</v>
      </c>
      <c r="O207" s="439">
        <f t="shared" si="63"/>
        <v>0</v>
      </c>
      <c r="P207" s="435">
        <f t="shared" si="63"/>
        <v>0</v>
      </c>
      <c r="Q207" s="436">
        <f t="shared" si="63"/>
        <v>0</v>
      </c>
      <c r="R207" s="437">
        <f t="shared" si="63"/>
        <v>0</v>
      </c>
      <c r="S207" s="437">
        <f t="shared" si="63"/>
        <v>0</v>
      </c>
      <c r="T207" s="437">
        <f t="shared" si="63"/>
        <v>0</v>
      </c>
      <c r="U207" s="211"/>
      <c r="V207" s="211"/>
    </row>
    <row r="208" spans="1:22" s="5" customFormat="1" x14ac:dyDescent="0.2">
      <c r="A208" s="211"/>
      <c r="B208" s="211"/>
      <c r="C208" s="211"/>
      <c r="D208" s="434" t="s">
        <v>186</v>
      </c>
      <c r="E208" s="434"/>
      <c r="F208" s="434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11"/>
      <c r="V208" s="211"/>
    </row>
    <row r="209" spans="1:22" s="5" customFormat="1" x14ac:dyDescent="0.2">
      <c r="A209" s="211"/>
      <c r="B209" s="211"/>
      <c r="C209" s="211"/>
      <c r="D209" s="434" t="s">
        <v>49</v>
      </c>
      <c r="E209" s="434"/>
      <c r="F209" s="434"/>
      <c r="G209" s="435">
        <f>SUM(G210:G214)</f>
        <v>0</v>
      </c>
      <c r="H209" s="436">
        <f>SUM(H210:H214)</f>
        <v>0</v>
      </c>
      <c r="I209" s="436">
        <f>SUM(I210:I214)</f>
        <v>0</v>
      </c>
      <c r="J209" s="436">
        <f>SUM(J210:J214)</f>
        <v>0</v>
      </c>
      <c r="K209" s="437">
        <f>SUM(K210:K214)</f>
        <v>0</v>
      </c>
      <c r="L209" s="438">
        <f t="shared" ref="L209:T209" si="64">SUM(L210:L214)</f>
        <v>0</v>
      </c>
      <c r="M209" s="438">
        <f t="shared" si="64"/>
        <v>0</v>
      </c>
      <c r="N209" s="438">
        <f t="shared" si="64"/>
        <v>0</v>
      </c>
      <c r="O209" s="439">
        <f t="shared" si="64"/>
        <v>0</v>
      </c>
      <c r="P209" s="435">
        <f t="shared" si="64"/>
        <v>0</v>
      </c>
      <c r="Q209" s="436">
        <f t="shared" si="64"/>
        <v>0</v>
      </c>
      <c r="R209" s="437">
        <f t="shared" si="64"/>
        <v>0</v>
      </c>
      <c r="S209" s="437">
        <f t="shared" si="64"/>
        <v>0</v>
      </c>
      <c r="T209" s="437">
        <f t="shared" si="64"/>
        <v>0</v>
      </c>
      <c r="U209" s="211"/>
      <c r="V209" s="211"/>
    </row>
    <row r="210" spans="1:22" s="5" customFormat="1" x14ac:dyDescent="0.2">
      <c r="A210" s="211"/>
      <c r="B210" s="211"/>
      <c r="C210" s="211"/>
      <c r="D210" s="335" t="s">
        <v>187</v>
      </c>
      <c r="E210" s="335"/>
      <c r="F210" s="335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11"/>
      <c r="V210" s="211"/>
    </row>
    <row r="211" spans="1:22" s="5" customFormat="1" x14ac:dyDescent="0.2">
      <c r="A211" s="211"/>
      <c r="B211" s="211"/>
      <c r="C211" s="211"/>
      <c r="D211" s="335" t="s">
        <v>188</v>
      </c>
      <c r="E211" s="335"/>
      <c r="F211" s="335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11"/>
      <c r="V211" s="211"/>
    </row>
    <row r="212" spans="1:22" s="5" customFormat="1" x14ac:dyDescent="0.2">
      <c r="A212" s="211"/>
      <c r="B212" s="211"/>
      <c r="C212" s="211"/>
      <c r="D212" s="335" t="s">
        <v>189</v>
      </c>
      <c r="E212" s="335"/>
      <c r="F212" s="335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11"/>
      <c r="V212" s="211"/>
    </row>
    <row r="213" spans="1:22" s="5" customFormat="1" ht="15.75" x14ac:dyDescent="0.2">
      <c r="A213" s="211"/>
      <c r="B213" s="211"/>
      <c r="C213" s="211"/>
      <c r="D213" s="335" t="s">
        <v>190</v>
      </c>
      <c r="E213" s="335"/>
      <c r="F213" s="335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11"/>
      <c r="V213" s="211"/>
    </row>
    <row r="214" spans="1:22" s="5" customFormat="1" ht="15.75" x14ac:dyDescent="0.2">
      <c r="A214" s="211"/>
      <c r="B214" s="211"/>
      <c r="C214" s="211"/>
      <c r="D214" s="335" t="s">
        <v>191</v>
      </c>
      <c r="E214" s="335"/>
      <c r="F214" s="335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11"/>
      <c r="V214" s="211"/>
    </row>
    <row r="215" spans="1:22" s="5" customFormat="1" x14ac:dyDescent="0.2">
      <c r="A215" s="211"/>
      <c r="B215" s="211"/>
      <c r="C215" s="434" t="s">
        <v>192</v>
      </c>
      <c r="D215" s="426"/>
      <c r="E215" s="426"/>
      <c r="F215" s="426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11"/>
      <c r="V215" s="211"/>
    </row>
    <row r="216" spans="1:22" s="5" customFormat="1" ht="15.75" x14ac:dyDescent="0.2">
      <c r="A216" s="211"/>
      <c r="B216" s="424" t="s">
        <v>193</v>
      </c>
      <c r="C216" s="425"/>
      <c r="D216" s="426"/>
      <c r="E216" s="426"/>
      <c r="F216" s="426"/>
      <c r="G216" s="419">
        <f>SUM(G217:G219,G224)</f>
        <v>0</v>
      </c>
      <c r="H216" s="420">
        <f>SUM(H217:H219,H224)</f>
        <v>0</v>
      </c>
      <c r="I216" s="420">
        <f>SUM(I217:I219,I224)</f>
        <v>0</v>
      </c>
      <c r="J216" s="420">
        <f>SUM(J217:J219,J224)</f>
        <v>0</v>
      </c>
      <c r="K216" s="421">
        <f>SUM(K217:K219,K224)</f>
        <v>0</v>
      </c>
      <c r="L216" s="422">
        <f t="shared" ref="L216:T216" si="65">SUM(L217:L219,L224)</f>
        <v>0</v>
      </c>
      <c r="M216" s="422">
        <f t="shared" si="65"/>
        <v>0</v>
      </c>
      <c r="N216" s="422">
        <f t="shared" si="65"/>
        <v>0</v>
      </c>
      <c r="O216" s="423">
        <f t="shared" si="65"/>
        <v>0</v>
      </c>
      <c r="P216" s="419">
        <f t="shared" si="65"/>
        <v>0</v>
      </c>
      <c r="Q216" s="420">
        <f t="shared" si="65"/>
        <v>0</v>
      </c>
      <c r="R216" s="421">
        <f t="shared" si="65"/>
        <v>0</v>
      </c>
      <c r="S216" s="421">
        <f t="shared" si="65"/>
        <v>0</v>
      </c>
      <c r="T216" s="421">
        <f t="shared" si="65"/>
        <v>0</v>
      </c>
      <c r="U216" s="211"/>
      <c r="V216" s="211"/>
    </row>
    <row r="217" spans="1:22" s="100" customFormat="1" ht="26.25" customHeight="1" x14ac:dyDescent="0.2">
      <c r="A217" s="211"/>
      <c r="B217" s="211"/>
      <c r="C217" s="630" t="s">
        <v>194</v>
      </c>
      <c r="D217" s="630"/>
      <c r="E217" s="630"/>
      <c r="F217" s="630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11"/>
      <c r="V217" s="334"/>
    </row>
    <row r="218" spans="1:22" s="5" customFormat="1" x14ac:dyDescent="0.2">
      <c r="A218" s="211"/>
      <c r="B218" s="211"/>
      <c r="C218" s="434" t="s">
        <v>195</v>
      </c>
      <c r="D218" s="426"/>
      <c r="E218" s="426"/>
      <c r="F218" s="426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11"/>
      <c r="V218" s="211"/>
    </row>
    <row r="219" spans="1:22" s="5" customFormat="1" x14ac:dyDescent="0.2">
      <c r="A219" s="211"/>
      <c r="B219" s="211"/>
      <c r="C219" s="434" t="s">
        <v>196</v>
      </c>
      <c r="D219" s="426"/>
      <c r="E219" s="426"/>
      <c r="F219" s="426"/>
      <c r="G219" s="435">
        <f>SUM(G220:G221)</f>
        <v>0</v>
      </c>
      <c r="H219" s="436">
        <f>SUM(H220:H221)</f>
        <v>0</v>
      </c>
      <c r="I219" s="436">
        <f>SUM(I220:I221)</f>
        <v>0</v>
      </c>
      <c r="J219" s="436">
        <f>SUM(J220:J221)</f>
        <v>0</v>
      </c>
      <c r="K219" s="437">
        <f>SUM(K220:K221)</f>
        <v>0</v>
      </c>
      <c r="L219" s="438">
        <f t="shared" ref="L219:T219" si="66">SUM(L220:L221)</f>
        <v>0</v>
      </c>
      <c r="M219" s="438">
        <f t="shared" si="66"/>
        <v>0</v>
      </c>
      <c r="N219" s="438">
        <f t="shared" si="66"/>
        <v>0</v>
      </c>
      <c r="O219" s="439">
        <f t="shared" si="66"/>
        <v>0</v>
      </c>
      <c r="P219" s="435">
        <f t="shared" si="66"/>
        <v>0</v>
      </c>
      <c r="Q219" s="436">
        <f t="shared" si="66"/>
        <v>0</v>
      </c>
      <c r="R219" s="437">
        <f t="shared" si="66"/>
        <v>0</v>
      </c>
      <c r="S219" s="437">
        <f t="shared" si="66"/>
        <v>0</v>
      </c>
      <c r="T219" s="437">
        <f t="shared" si="66"/>
        <v>0</v>
      </c>
      <c r="U219" s="211"/>
      <c r="V219" s="211"/>
    </row>
    <row r="220" spans="1:22" s="5" customFormat="1" x14ac:dyDescent="0.2">
      <c r="A220" s="211"/>
      <c r="B220" s="211"/>
      <c r="C220" s="204"/>
      <c r="D220" s="434" t="s">
        <v>186</v>
      </c>
      <c r="E220" s="434"/>
      <c r="F220" s="434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11"/>
      <c r="V220" s="211"/>
    </row>
    <row r="221" spans="1:22" s="5" customFormat="1" x14ac:dyDescent="0.2">
      <c r="A221" s="211"/>
      <c r="B221" s="211"/>
      <c r="C221" s="204"/>
      <c r="D221" s="434" t="s">
        <v>49</v>
      </c>
      <c r="E221" s="434"/>
      <c r="F221" s="434"/>
      <c r="G221" s="435">
        <f>SUM(G222:G223)</f>
        <v>0</v>
      </c>
      <c r="H221" s="436">
        <f>SUM(H222:H223)</f>
        <v>0</v>
      </c>
      <c r="I221" s="436">
        <f>SUM(I222:I223)</f>
        <v>0</v>
      </c>
      <c r="J221" s="436">
        <f>SUM(J222:J223)</f>
        <v>0</v>
      </c>
      <c r="K221" s="437">
        <f>SUM(K222:K223)</f>
        <v>0</v>
      </c>
      <c r="L221" s="438">
        <f t="shared" ref="L221:T221" si="67">SUM(L222:L223)</f>
        <v>0</v>
      </c>
      <c r="M221" s="438">
        <f t="shared" si="67"/>
        <v>0</v>
      </c>
      <c r="N221" s="438">
        <f t="shared" si="67"/>
        <v>0</v>
      </c>
      <c r="O221" s="439">
        <f t="shared" si="67"/>
        <v>0</v>
      </c>
      <c r="P221" s="435">
        <f t="shared" si="67"/>
        <v>0</v>
      </c>
      <c r="Q221" s="436">
        <f t="shared" si="67"/>
        <v>0</v>
      </c>
      <c r="R221" s="437">
        <f t="shared" si="67"/>
        <v>0</v>
      </c>
      <c r="S221" s="437">
        <f t="shared" si="67"/>
        <v>0</v>
      </c>
      <c r="T221" s="437">
        <f t="shared" si="67"/>
        <v>0</v>
      </c>
      <c r="U221" s="211"/>
      <c r="V221" s="211"/>
    </row>
    <row r="222" spans="1:22" s="5" customFormat="1" ht="15.75" x14ac:dyDescent="0.2">
      <c r="A222" s="211"/>
      <c r="B222" s="211"/>
      <c r="C222" s="211"/>
      <c r="D222" s="335" t="s">
        <v>197</v>
      </c>
      <c r="E222" s="335"/>
      <c r="F222" s="335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11"/>
      <c r="V222" s="211"/>
    </row>
    <row r="223" spans="1:22" s="5" customFormat="1" ht="15.75" x14ac:dyDescent="0.2">
      <c r="A223" s="211"/>
      <c r="B223" s="211"/>
      <c r="C223" s="211"/>
      <c r="D223" s="335" t="s">
        <v>198</v>
      </c>
      <c r="E223" s="335"/>
      <c r="F223" s="335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11"/>
      <c r="V223" s="211"/>
    </row>
    <row r="224" spans="1:22" s="5" customFormat="1" ht="15.75" x14ac:dyDescent="0.2">
      <c r="A224" s="211"/>
      <c r="B224" s="211"/>
      <c r="C224" s="434" t="s">
        <v>199</v>
      </c>
      <c r="D224" s="426"/>
      <c r="E224" s="426"/>
      <c r="F224" s="426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11"/>
      <c r="V224" s="211"/>
    </row>
    <row r="225" spans="1:22" s="5" customFormat="1" ht="15.75" x14ac:dyDescent="0.2">
      <c r="A225" s="211"/>
      <c r="B225" s="424" t="s">
        <v>200</v>
      </c>
      <c r="C225" s="425"/>
      <c r="D225" s="426"/>
      <c r="E225" s="426"/>
      <c r="F225" s="426"/>
      <c r="G225" s="419">
        <f>G204-G216</f>
        <v>0</v>
      </c>
      <c r="H225" s="420">
        <f>H204-H216</f>
        <v>0</v>
      </c>
      <c r="I225" s="420">
        <f>I204-I216</f>
        <v>0</v>
      </c>
      <c r="J225" s="420">
        <f>J204-J216</f>
        <v>0</v>
      </c>
      <c r="K225" s="421">
        <f>K204-K216</f>
        <v>0</v>
      </c>
      <c r="L225" s="422">
        <f t="shared" ref="L225:T225" si="68">L204-L216</f>
        <v>0</v>
      </c>
      <c r="M225" s="422">
        <f t="shared" si="68"/>
        <v>0</v>
      </c>
      <c r="N225" s="422">
        <f t="shared" si="68"/>
        <v>0</v>
      </c>
      <c r="O225" s="423">
        <f t="shared" si="68"/>
        <v>0</v>
      </c>
      <c r="P225" s="419">
        <f t="shared" si="68"/>
        <v>0</v>
      </c>
      <c r="Q225" s="420">
        <f t="shared" si="68"/>
        <v>0</v>
      </c>
      <c r="R225" s="421">
        <f t="shared" si="68"/>
        <v>0</v>
      </c>
      <c r="S225" s="421">
        <f t="shared" si="68"/>
        <v>0</v>
      </c>
      <c r="T225" s="421">
        <f t="shared" si="68"/>
        <v>0</v>
      </c>
      <c r="U225" s="211"/>
      <c r="V225" s="211"/>
    </row>
    <row r="226" spans="1:22" s="5" customFormat="1" ht="15.75" x14ac:dyDescent="0.2">
      <c r="A226" s="300" t="s">
        <v>201</v>
      </c>
      <c r="B226" s="300"/>
      <c r="C226" s="301"/>
      <c r="D226" s="302"/>
      <c r="E226" s="302"/>
      <c r="F226" s="302"/>
      <c r="G226" s="303">
        <f>G242</f>
        <v>0</v>
      </c>
      <c r="H226" s="304">
        <f>H242</f>
        <v>0</v>
      </c>
      <c r="I226" s="304">
        <f>I242</f>
        <v>0</v>
      </c>
      <c r="J226" s="304">
        <f>J242</f>
        <v>0</v>
      </c>
      <c r="K226" s="305">
        <f>K242</f>
        <v>0</v>
      </c>
      <c r="L226" s="306">
        <f t="shared" ref="L226:T226" si="69">L242</f>
        <v>0</v>
      </c>
      <c r="M226" s="306">
        <f t="shared" si="69"/>
        <v>0</v>
      </c>
      <c r="N226" s="306">
        <f t="shared" si="69"/>
        <v>0</v>
      </c>
      <c r="O226" s="307">
        <f t="shared" si="69"/>
        <v>0</v>
      </c>
      <c r="P226" s="303">
        <f t="shared" si="69"/>
        <v>0</v>
      </c>
      <c r="Q226" s="304">
        <f t="shared" si="69"/>
        <v>0</v>
      </c>
      <c r="R226" s="305">
        <f t="shared" si="69"/>
        <v>0</v>
      </c>
      <c r="S226" s="305">
        <f t="shared" si="69"/>
        <v>0</v>
      </c>
      <c r="T226" s="305">
        <f t="shared" si="69"/>
        <v>0</v>
      </c>
      <c r="U226" s="211"/>
      <c r="V226" s="211"/>
    </row>
    <row r="227" spans="1:22" s="5" customFormat="1" ht="15.75" x14ac:dyDescent="0.2">
      <c r="A227" s="211"/>
      <c r="B227" s="424" t="s">
        <v>182</v>
      </c>
      <c r="C227" s="425"/>
      <c r="D227" s="426"/>
      <c r="E227" s="426"/>
      <c r="F227" s="426"/>
      <c r="G227" s="419">
        <f>SUM(G228:G231)</f>
        <v>0</v>
      </c>
      <c r="H227" s="420">
        <f>SUM(H228:H231)</f>
        <v>0</v>
      </c>
      <c r="I227" s="420">
        <f>SUM(I228:I231)</f>
        <v>0</v>
      </c>
      <c r="J227" s="420">
        <f>SUM(J228:J231)</f>
        <v>0</v>
      </c>
      <c r="K227" s="421">
        <f>SUM(K228:K231)</f>
        <v>0</v>
      </c>
      <c r="L227" s="422">
        <f t="shared" ref="L227:T227" si="70">SUM(L228:L231)</f>
        <v>0</v>
      </c>
      <c r="M227" s="422">
        <f t="shared" si="70"/>
        <v>0</v>
      </c>
      <c r="N227" s="422">
        <f t="shared" si="70"/>
        <v>0</v>
      </c>
      <c r="O227" s="423">
        <f t="shared" si="70"/>
        <v>0</v>
      </c>
      <c r="P227" s="419">
        <f t="shared" si="70"/>
        <v>0</v>
      </c>
      <c r="Q227" s="420">
        <f t="shared" si="70"/>
        <v>0</v>
      </c>
      <c r="R227" s="421">
        <f t="shared" si="70"/>
        <v>0</v>
      </c>
      <c r="S227" s="421">
        <f t="shared" si="70"/>
        <v>0</v>
      </c>
      <c r="T227" s="421">
        <f t="shared" si="70"/>
        <v>0</v>
      </c>
      <c r="U227" s="211"/>
      <c r="V227" s="211"/>
    </row>
    <row r="228" spans="1:22" s="5" customFormat="1" ht="29.25" customHeight="1" x14ac:dyDescent="0.2">
      <c r="A228" s="211"/>
      <c r="B228" s="211"/>
      <c r="C228" s="630" t="s">
        <v>202</v>
      </c>
      <c r="D228" s="631"/>
      <c r="E228" s="631"/>
      <c r="F228" s="631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11"/>
      <c r="V228" s="211"/>
    </row>
    <row r="229" spans="1:22" s="5" customFormat="1" ht="15.75" x14ac:dyDescent="0.2">
      <c r="A229" s="211"/>
      <c r="B229" s="211"/>
      <c r="C229" s="434" t="s">
        <v>203</v>
      </c>
      <c r="D229" s="426"/>
      <c r="E229" s="426"/>
      <c r="F229" s="426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11"/>
      <c r="V229" s="211"/>
    </row>
    <row r="230" spans="1:22" s="5" customFormat="1" x14ac:dyDescent="0.2">
      <c r="A230" s="211"/>
      <c r="B230" s="211"/>
      <c r="C230" s="434" t="s">
        <v>204</v>
      </c>
      <c r="D230" s="426"/>
      <c r="E230" s="426"/>
      <c r="F230" s="426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11"/>
      <c r="V230" s="211"/>
    </row>
    <row r="231" spans="1:22" s="5" customFormat="1" x14ac:dyDescent="0.2">
      <c r="A231" s="211"/>
      <c r="B231" s="211"/>
      <c r="C231" s="434" t="s">
        <v>205</v>
      </c>
      <c r="D231" s="426"/>
      <c r="E231" s="426"/>
      <c r="F231" s="426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11"/>
      <c r="V231" s="211"/>
    </row>
    <row r="232" spans="1:22" s="5" customFormat="1" ht="15.75" x14ac:dyDescent="0.2">
      <c r="A232" s="211"/>
      <c r="B232" s="424" t="s">
        <v>193</v>
      </c>
      <c r="C232" s="425"/>
      <c r="D232" s="426"/>
      <c r="E232" s="426"/>
      <c r="F232" s="426"/>
      <c r="G232" s="419">
        <f>SUM(G233:G241)</f>
        <v>0</v>
      </c>
      <c r="H232" s="420">
        <f>SUM(H233:H241)</f>
        <v>0</v>
      </c>
      <c r="I232" s="420">
        <f>SUM(I233:I241)</f>
        <v>0</v>
      </c>
      <c r="J232" s="420">
        <f>SUM(J233:J241)</f>
        <v>0</v>
      </c>
      <c r="K232" s="421">
        <f>SUM(K233:K241)</f>
        <v>0</v>
      </c>
      <c r="L232" s="422">
        <f t="shared" ref="L232:T232" si="71">SUM(L233:L241)</f>
        <v>0</v>
      </c>
      <c r="M232" s="422">
        <f t="shared" si="71"/>
        <v>0</v>
      </c>
      <c r="N232" s="422">
        <f t="shared" si="71"/>
        <v>0</v>
      </c>
      <c r="O232" s="423">
        <f t="shared" si="71"/>
        <v>0</v>
      </c>
      <c r="P232" s="419">
        <f t="shared" si="71"/>
        <v>0</v>
      </c>
      <c r="Q232" s="420">
        <f t="shared" si="71"/>
        <v>0</v>
      </c>
      <c r="R232" s="421">
        <f>SUM(R233:R241)</f>
        <v>0</v>
      </c>
      <c r="S232" s="421">
        <f t="shared" si="71"/>
        <v>0</v>
      </c>
      <c r="T232" s="421">
        <f t="shared" si="71"/>
        <v>0</v>
      </c>
      <c r="U232" s="211"/>
      <c r="V232" s="211"/>
    </row>
    <row r="233" spans="1:22" s="5" customFormat="1" ht="15.75" x14ac:dyDescent="0.2">
      <c r="A233" s="211"/>
      <c r="B233" s="211"/>
      <c r="C233" s="434" t="s">
        <v>206</v>
      </c>
      <c r="D233" s="426"/>
      <c r="E233" s="426"/>
      <c r="F233" s="426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11"/>
      <c r="V233" s="211"/>
    </row>
    <row r="234" spans="1:22" s="5" customFormat="1" x14ac:dyDescent="0.2">
      <c r="A234" s="211"/>
      <c r="B234" s="211"/>
      <c r="C234" s="434" t="s">
        <v>207</v>
      </c>
      <c r="D234" s="426"/>
      <c r="E234" s="426"/>
      <c r="F234" s="426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11"/>
      <c r="V234" s="211"/>
    </row>
    <row r="235" spans="1:22" s="5" customFormat="1" x14ac:dyDescent="0.2">
      <c r="A235" s="211"/>
      <c r="B235" s="211"/>
      <c r="C235" s="433" t="s">
        <v>208</v>
      </c>
      <c r="D235" s="426"/>
      <c r="E235" s="426"/>
      <c r="F235" s="426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11"/>
      <c r="V235" s="211"/>
    </row>
    <row r="236" spans="1:22" s="5" customFormat="1" ht="15.75" x14ac:dyDescent="0.2">
      <c r="A236" s="211"/>
      <c r="B236" s="211"/>
      <c r="C236" s="434" t="s">
        <v>209</v>
      </c>
      <c r="D236" s="426"/>
      <c r="E236" s="426"/>
      <c r="F236" s="426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11"/>
      <c r="V236" s="211"/>
    </row>
    <row r="237" spans="1:22" s="5" customFormat="1" x14ac:dyDescent="0.2">
      <c r="A237" s="211"/>
      <c r="B237" s="211"/>
      <c r="C237" s="434" t="s">
        <v>210</v>
      </c>
      <c r="D237" s="426"/>
      <c r="E237" s="426"/>
      <c r="F237" s="426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11"/>
      <c r="V237" s="211"/>
    </row>
    <row r="238" spans="1:22" s="5" customFormat="1" x14ac:dyDescent="0.2">
      <c r="A238" s="211"/>
      <c r="B238" s="211"/>
      <c r="C238" s="434" t="s">
        <v>211</v>
      </c>
      <c r="D238" s="426"/>
      <c r="E238" s="426"/>
      <c r="F238" s="426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11"/>
      <c r="V238" s="211"/>
    </row>
    <row r="239" spans="1:22" s="5" customFormat="1" ht="15.75" x14ac:dyDescent="0.2">
      <c r="A239" s="211"/>
      <c r="B239" s="211"/>
      <c r="C239" s="434" t="s">
        <v>212</v>
      </c>
      <c r="D239" s="426"/>
      <c r="E239" s="426"/>
      <c r="F239" s="426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11"/>
      <c r="V239" s="211"/>
    </row>
    <row r="240" spans="1:22" s="5" customFormat="1" ht="15.75" x14ac:dyDescent="0.2">
      <c r="A240" s="211"/>
      <c r="B240" s="211"/>
      <c r="C240" s="434" t="s">
        <v>213</v>
      </c>
      <c r="D240" s="426"/>
      <c r="E240" s="426"/>
      <c r="F240" s="426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11"/>
      <c r="V240" s="211"/>
    </row>
    <row r="241" spans="1:22" s="5" customFormat="1" x14ac:dyDescent="0.2">
      <c r="A241" s="211"/>
      <c r="B241" s="211"/>
      <c r="C241" s="434" t="s">
        <v>214</v>
      </c>
      <c r="D241" s="426"/>
      <c r="E241" s="426"/>
      <c r="F241" s="426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11"/>
      <c r="V241" s="211"/>
    </row>
    <row r="242" spans="1:22" s="5" customFormat="1" ht="15.75" x14ac:dyDescent="0.2">
      <c r="A242" s="211"/>
      <c r="B242" s="424" t="s">
        <v>215</v>
      </c>
      <c r="C242" s="425"/>
      <c r="D242" s="426"/>
      <c r="E242" s="426"/>
      <c r="F242" s="426"/>
      <c r="G242" s="419">
        <f>G227-G232</f>
        <v>0</v>
      </c>
      <c r="H242" s="420">
        <f>H227-H232</f>
        <v>0</v>
      </c>
      <c r="I242" s="420">
        <f>I227-I232</f>
        <v>0</v>
      </c>
      <c r="J242" s="420">
        <f>J227-J232</f>
        <v>0</v>
      </c>
      <c r="K242" s="421">
        <f>K227-K232</f>
        <v>0</v>
      </c>
      <c r="L242" s="422">
        <f t="shared" ref="L242:T242" si="72">L227-L232</f>
        <v>0</v>
      </c>
      <c r="M242" s="422">
        <f t="shared" si="72"/>
        <v>0</v>
      </c>
      <c r="N242" s="422">
        <f t="shared" si="72"/>
        <v>0</v>
      </c>
      <c r="O242" s="423">
        <f t="shared" si="72"/>
        <v>0</v>
      </c>
      <c r="P242" s="419">
        <f t="shared" si="72"/>
        <v>0</v>
      </c>
      <c r="Q242" s="420">
        <f t="shared" si="72"/>
        <v>0</v>
      </c>
      <c r="R242" s="421">
        <f t="shared" si="72"/>
        <v>0</v>
      </c>
      <c r="S242" s="421">
        <f t="shared" si="72"/>
        <v>0</v>
      </c>
      <c r="T242" s="421">
        <f t="shared" si="72"/>
        <v>0</v>
      </c>
      <c r="U242" s="211"/>
      <c r="V242" s="211"/>
    </row>
    <row r="243" spans="1:22" s="5" customFormat="1" ht="15.75" x14ac:dyDescent="0.2">
      <c r="A243" s="300" t="s">
        <v>216</v>
      </c>
      <c r="B243" s="300"/>
      <c r="C243" s="301"/>
      <c r="D243" s="302"/>
      <c r="E243" s="302"/>
      <c r="F243" s="302"/>
      <c r="G243" s="303">
        <f>SUM(G189,G203,G226)</f>
        <v>0</v>
      </c>
      <c r="H243" s="304">
        <f>SUM(H189,H203,H226)</f>
        <v>0</v>
      </c>
      <c r="I243" s="304">
        <f>SUM(I189,I203,I226)</f>
        <v>0</v>
      </c>
      <c r="J243" s="304">
        <f>SUM(J189,J203,J226)</f>
        <v>0</v>
      </c>
      <c r="K243" s="305">
        <f>SUM(K189,K203,K226)</f>
        <v>0</v>
      </c>
      <c r="L243" s="306">
        <f t="shared" ref="L243:T243" si="73">SUM(L189,L203,L226)</f>
        <v>0</v>
      </c>
      <c r="M243" s="306">
        <f t="shared" si="73"/>
        <v>0</v>
      </c>
      <c r="N243" s="306">
        <f t="shared" si="73"/>
        <v>0</v>
      </c>
      <c r="O243" s="307">
        <f t="shared" si="73"/>
        <v>0</v>
      </c>
      <c r="P243" s="303">
        <f t="shared" si="73"/>
        <v>0</v>
      </c>
      <c r="Q243" s="304">
        <f t="shared" si="73"/>
        <v>0</v>
      </c>
      <c r="R243" s="305">
        <f t="shared" si="73"/>
        <v>0</v>
      </c>
      <c r="S243" s="305">
        <f t="shared" si="73"/>
        <v>0</v>
      </c>
      <c r="T243" s="305">
        <f t="shared" si="73"/>
        <v>0</v>
      </c>
      <c r="U243" s="211"/>
      <c r="V243" s="211"/>
    </row>
    <row r="244" spans="1:22" s="5" customFormat="1" ht="15.75" x14ac:dyDescent="0.2">
      <c r="A244" s="300" t="s">
        <v>217</v>
      </c>
      <c r="B244" s="300"/>
      <c r="C244" s="301"/>
      <c r="D244" s="302"/>
      <c r="E244" s="302"/>
      <c r="F244" s="302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11"/>
      <c r="V244" s="211"/>
    </row>
    <row r="245" spans="1:22" s="5" customFormat="1" x14ac:dyDescent="0.2">
      <c r="A245" s="211"/>
      <c r="B245" s="211"/>
      <c r="C245" s="211"/>
      <c r="D245" s="335" t="s">
        <v>218</v>
      </c>
      <c r="E245" s="335"/>
      <c r="F245" s="335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11"/>
      <c r="V245" s="211"/>
    </row>
    <row r="246" spans="1:22" s="5" customFormat="1" ht="15.75" x14ac:dyDescent="0.2">
      <c r="A246" s="300" t="s">
        <v>219</v>
      </c>
      <c r="B246" s="300"/>
      <c r="C246" s="301"/>
      <c r="D246" s="302"/>
      <c r="E246" s="302"/>
      <c r="F246" s="302"/>
      <c r="G246" s="303">
        <v>0</v>
      </c>
      <c r="H246" s="304">
        <f>G247</f>
        <v>0</v>
      </c>
      <c r="I246" s="304">
        <f>H247</f>
        <v>0</v>
      </c>
      <c r="J246" s="304">
        <f>I247</f>
        <v>0</v>
      </c>
      <c r="K246" s="305">
        <f>J247</f>
        <v>0</v>
      </c>
      <c r="L246" s="306">
        <f t="shared" ref="L246:T246" si="74">K247</f>
        <v>0</v>
      </c>
      <c r="M246" s="306">
        <f>L247</f>
        <v>0</v>
      </c>
      <c r="N246" s="306">
        <f>M247</f>
        <v>0</v>
      </c>
      <c r="O246" s="307">
        <f>M247</f>
        <v>0</v>
      </c>
      <c r="P246" s="303">
        <f t="shared" si="74"/>
        <v>0</v>
      </c>
      <c r="Q246" s="304">
        <f t="shared" si="74"/>
        <v>0</v>
      </c>
      <c r="R246" s="305">
        <f t="shared" si="74"/>
        <v>0</v>
      </c>
      <c r="S246" s="305">
        <f t="shared" si="74"/>
        <v>0</v>
      </c>
      <c r="T246" s="305">
        <f t="shared" si="74"/>
        <v>0</v>
      </c>
      <c r="U246" s="211"/>
      <c r="V246" s="211"/>
    </row>
    <row r="247" spans="1:22" s="5" customFormat="1" ht="16.5" thickBot="1" x14ac:dyDescent="0.25">
      <c r="A247" s="300" t="s">
        <v>220</v>
      </c>
      <c r="B247" s="300"/>
      <c r="C247" s="301"/>
      <c r="D247" s="308"/>
      <c r="E247" s="308"/>
      <c r="F247" s="308"/>
      <c r="G247" s="309">
        <f>G246+G243</f>
        <v>0</v>
      </c>
      <c r="H247" s="310">
        <f>H246+H243</f>
        <v>0</v>
      </c>
      <c r="I247" s="310">
        <f>I246+I243</f>
        <v>0</v>
      </c>
      <c r="J247" s="310">
        <f>J246+J243</f>
        <v>0</v>
      </c>
      <c r="K247" s="311">
        <f>K246+K243</f>
        <v>0</v>
      </c>
      <c r="L247" s="312">
        <f t="shared" ref="L247:T247" si="75">L246+L243</f>
        <v>0</v>
      </c>
      <c r="M247" s="312">
        <f t="shared" si="75"/>
        <v>0</v>
      </c>
      <c r="N247" s="312">
        <f t="shared" si="75"/>
        <v>0</v>
      </c>
      <c r="O247" s="313">
        <f t="shared" si="75"/>
        <v>0</v>
      </c>
      <c r="P247" s="309">
        <f t="shared" si="75"/>
        <v>0</v>
      </c>
      <c r="Q247" s="310">
        <f t="shared" si="75"/>
        <v>0</v>
      </c>
      <c r="R247" s="311">
        <f t="shared" si="75"/>
        <v>0</v>
      </c>
      <c r="S247" s="311">
        <f t="shared" si="75"/>
        <v>0</v>
      </c>
      <c r="T247" s="311">
        <f t="shared" si="75"/>
        <v>0</v>
      </c>
      <c r="U247" s="211"/>
      <c r="V247" s="211"/>
    </row>
    <row r="248" spans="1:22" s="5" customFormat="1" ht="22.5" customHeight="1" thickTop="1" thickBot="1" x14ac:dyDescent="0.25">
      <c r="A248" s="211"/>
      <c r="B248" s="211"/>
      <c r="C248" s="211"/>
      <c r="D248" s="337" t="s">
        <v>221</v>
      </c>
      <c r="E248" s="337"/>
      <c r="F248" s="337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11"/>
      <c r="V248" s="211"/>
    </row>
    <row r="249" spans="1:22" s="4" customFormat="1" ht="39" customHeight="1" thickTop="1" thickBot="1" x14ac:dyDescent="0.3">
      <c r="A249" s="557" t="s">
        <v>222</v>
      </c>
      <c r="B249" s="314"/>
      <c r="C249" s="314"/>
      <c r="D249" s="314"/>
      <c r="E249" s="314"/>
      <c r="F249" s="314"/>
      <c r="G249" s="314"/>
      <c r="H249" s="314"/>
      <c r="I249" s="314"/>
      <c r="J249" s="314"/>
      <c r="K249" s="314"/>
      <c r="L249" s="314"/>
      <c r="M249" s="314"/>
      <c r="N249" s="314"/>
      <c r="O249" s="314"/>
      <c r="P249" s="314"/>
      <c r="Q249" s="314"/>
      <c r="R249" s="314"/>
      <c r="S249" s="314"/>
      <c r="T249" s="314"/>
      <c r="U249" s="368"/>
      <c r="V249" s="368"/>
    </row>
    <row r="250" spans="1:22" s="5" customFormat="1" ht="23.25" customHeight="1" x14ac:dyDescent="0.2">
      <c r="A250" s="211"/>
      <c r="B250" s="211"/>
      <c r="C250" s="211"/>
      <c r="D250" s="211"/>
      <c r="E250" s="211"/>
      <c r="F250" s="211"/>
      <c r="G250" s="632" t="s">
        <v>8</v>
      </c>
      <c r="H250" s="625"/>
      <c r="I250" s="625"/>
      <c r="J250" s="625"/>
      <c r="K250" s="627"/>
      <c r="L250" s="624" t="s">
        <v>9</v>
      </c>
      <c r="M250" s="625"/>
      <c r="N250" s="626"/>
      <c r="O250" s="627"/>
      <c r="P250" s="633" t="s">
        <v>10</v>
      </c>
      <c r="Q250" s="634"/>
      <c r="R250" s="634"/>
      <c r="S250" s="634"/>
      <c r="T250" s="634"/>
      <c r="U250" s="211"/>
      <c r="V250" s="211"/>
    </row>
    <row r="251" spans="1:22" s="5" customFormat="1" x14ac:dyDescent="0.2">
      <c r="A251" s="211"/>
      <c r="B251" s="211"/>
      <c r="C251" s="211"/>
      <c r="D251" s="211"/>
      <c r="E251" s="211"/>
      <c r="F251" s="211"/>
      <c r="G251" s="217" t="str">
        <f>IF(G$3="","",G$3)</f>
        <v/>
      </c>
      <c r="H251" s="218" t="str">
        <f>IF(H$3="","",H$3)</f>
        <v/>
      </c>
      <c r="I251" s="218" t="str">
        <f>IF(I$3="","",I$3)</f>
        <v/>
      </c>
      <c r="J251" s="218" t="str">
        <f t="shared" ref="J251:T251" si="76">IF(J$3="","",J$3)</f>
        <v/>
      </c>
      <c r="K251" s="219" t="str">
        <f t="shared" si="76"/>
        <v/>
      </c>
      <c r="L251" s="507" t="str">
        <f t="shared" si="76"/>
        <v/>
      </c>
      <c r="M251" s="218" t="str">
        <f t="shared" si="76"/>
        <v/>
      </c>
      <c r="N251" s="218" t="str">
        <f t="shared" si="76"/>
        <v/>
      </c>
      <c r="O251" s="219" t="str">
        <f t="shared" si="76"/>
        <v/>
      </c>
      <c r="P251" s="217" t="str">
        <f t="shared" si="76"/>
        <v/>
      </c>
      <c r="Q251" s="218" t="str">
        <f t="shared" si="76"/>
        <v/>
      </c>
      <c r="R251" s="219" t="str">
        <f t="shared" si="76"/>
        <v/>
      </c>
      <c r="S251" s="219" t="str">
        <f t="shared" si="76"/>
        <v/>
      </c>
      <c r="T251" s="219" t="str">
        <f t="shared" si="76"/>
        <v/>
      </c>
      <c r="U251" s="211"/>
      <c r="V251" s="211"/>
    </row>
    <row r="252" spans="1:22" s="5" customFormat="1" ht="135.75" thickBot="1" x14ac:dyDescent="0.25">
      <c r="A252" s="211"/>
      <c r="B252" s="211"/>
      <c r="C252" s="211"/>
      <c r="D252" s="211"/>
      <c r="E252" s="211"/>
      <c r="F252" s="513" t="s">
        <v>223</v>
      </c>
      <c r="G252" s="508" t="s">
        <v>284</v>
      </c>
      <c r="H252" s="509" t="s">
        <v>285</v>
      </c>
      <c r="I252" s="509" t="s">
        <v>286</v>
      </c>
      <c r="J252" s="509" t="s">
        <v>287</v>
      </c>
      <c r="K252" s="510" t="s">
        <v>12</v>
      </c>
      <c r="L252" s="503" t="s">
        <v>13</v>
      </c>
      <c r="M252" s="509" t="s">
        <v>14</v>
      </c>
      <c r="N252" s="203" t="s">
        <v>15</v>
      </c>
      <c r="O252" s="203" t="s">
        <v>16</v>
      </c>
      <c r="P252" s="508" t="s">
        <v>17</v>
      </c>
      <c r="Q252" s="509" t="s">
        <v>18</v>
      </c>
      <c r="R252" s="511" t="s">
        <v>19</v>
      </c>
      <c r="S252" s="512" t="s">
        <v>20</v>
      </c>
      <c r="T252" s="512" t="s">
        <v>21</v>
      </c>
      <c r="U252" s="211"/>
      <c r="V252" s="211"/>
    </row>
    <row r="253" spans="1:22" s="5" customFormat="1" ht="78.75" customHeight="1" thickTop="1" x14ac:dyDescent="0.2">
      <c r="A253" s="211"/>
      <c r="B253" s="211"/>
      <c r="C253" s="338" t="s">
        <v>224</v>
      </c>
      <c r="D253" s="628" t="s">
        <v>225</v>
      </c>
      <c r="E253" s="629"/>
      <c r="F253" s="341">
        <v>1.5</v>
      </c>
      <c r="G253" s="342">
        <f t="shared" ref="G253:T253" si="77">IF((G102+G109)=0,0,(G182+G145)/(G102+G109))</f>
        <v>0</v>
      </c>
      <c r="H253" s="343">
        <f t="shared" si="77"/>
        <v>0</v>
      </c>
      <c r="I253" s="343">
        <f t="shared" si="77"/>
        <v>0</v>
      </c>
      <c r="J253" s="343">
        <f t="shared" si="77"/>
        <v>0</v>
      </c>
      <c r="K253" s="344">
        <f t="shared" si="77"/>
        <v>0</v>
      </c>
      <c r="L253" s="345">
        <f t="shared" si="77"/>
        <v>0</v>
      </c>
      <c r="M253" s="343">
        <f t="shared" si="77"/>
        <v>0</v>
      </c>
      <c r="N253" s="343">
        <f t="shared" si="77"/>
        <v>0</v>
      </c>
      <c r="O253" s="344">
        <f t="shared" si="77"/>
        <v>0</v>
      </c>
      <c r="P253" s="342">
        <f t="shared" si="77"/>
        <v>0</v>
      </c>
      <c r="Q253" s="343">
        <f t="shared" si="77"/>
        <v>0</v>
      </c>
      <c r="R253" s="344">
        <f t="shared" si="77"/>
        <v>0</v>
      </c>
      <c r="S253" s="344">
        <f t="shared" si="77"/>
        <v>0</v>
      </c>
      <c r="T253" s="344">
        <f t="shared" si="77"/>
        <v>0</v>
      </c>
      <c r="U253" s="211"/>
      <c r="V253" s="211"/>
    </row>
    <row r="254" spans="1:22" s="5" customFormat="1" ht="45" customHeight="1" x14ac:dyDescent="0.2">
      <c r="A254" s="211"/>
      <c r="B254" s="211"/>
      <c r="C254" s="338" t="s">
        <v>226</v>
      </c>
      <c r="D254" s="628" t="s">
        <v>227</v>
      </c>
      <c r="E254" s="629"/>
      <c r="F254" s="341">
        <v>0.08</v>
      </c>
      <c r="G254" s="342">
        <f t="shared" ref="G254:T254" si="78">IF((G102+G109)=0,0,G79/(G102+G109))</f>
        <v>0</v>
      </c>
      <c r="H254" s="343">
        <f t="shared" si="78"/>
        <v>0</v>
      </c>
      <c r="I254" s="343">
        <f t="shared" si="78"/>
        <v>0</v>
      </c>
      <c r="J254" s="343">
        <f t="shared" si="78"/>
        <v>0</v>
      </c>
      <c r="K254" s="344">
        <f t="shared" si="78"/>
        <v>0</v>
      </c>
      <c r="L254" s="345">
        <f t="shared" si="78"/>
        <v>0</v>
      </c>
      <c r="M254" s="343">
        <f t="shared" si="78"/>
        <v>0</v>
      </c>
      <c r="N254" s="343">
        <f t="shared" si="78"/>
        <v>0</v>
      </c>
      <c r="O254" s="344">
        <f t="shared" si="78"/>
        <v>0</v>
      </c>
      <c r="P254" s="342">
        <f t="shared" si="78"/>
        <v>0</v>
      </c>
      <c r="Q254" s="343">
        <f t="shared" si="78"/>
        <v>0</v>
      </c>
      <c r="R254" s="344">
        <f t="shared" si="78"/>
        <v>0</v>
      </c>
      <c r="S254" s="344">
        <f t="shared" si="78"/>
        <v>0</v>
      </c>
      <c r="T254" s="344">
        <f t="shared" si="78"/>
        <v>0</v>
      </c>
      <c r="U254" s="211"/>
      <c r="V254" s="211"/>
    </row>
    <row r="255" spans="1:22" s="5" customFormat="1" ht="57" customHeight="1" x14ac:dyDescent="0.2">
      <c r="A255" s="211"/>
      <c r="B255" s="211"/>
      <c r="C255" s="338" t="s">
        <v>228</v>
      </c>
      <c r="D255" s="628" t="s">
        <v>229</v>
      </c>
      <c r="E255" s="629"/>
      <c r="F255" s="341">
        <v>10</v>
      </c>
      <c r="G255" s="342">
        <f t="shared" ref="G255:T255" si="79">IF(G79=0,0,G182/G79)</f>
        <v>0</v>
      </c>
      <c r="H255" s="343">
        <f t="shared" si="79"/>
        <v>0</v>
      </c>
      <c r="I255" s="343">
        <f t="shared" si="79"/>
        <v>0</v>
      </c>
      <c r="J255" s="343">
        <f t="shared" si="79"/>
        <v>0</v>
      </c>
      <c r="K255" s="344">
        <f t="shared" si="79"/>
        <v>0</v>
      </c>
      <c r="L255" s="345">
        <f t="shared" si="79"/>
        <v>0</v>
      </c>
      <c r="M255" s="343">
        <f t="shared" si="79"/>
        <v>0</v>
      </c>
      <c r="N255" s="343">
        <f t="shared" si="79"/>
        <v>0</v>
      </c>
      <c r="O255" s="344">
        <f t="shared" si="79"/>
        <v>0</v>
      </c>
      <c r="P255" s="342">
        <f t="shared" si="79"/>
        <v>0</v>
      </c>
      <c r="Q255" s="343">
        <f t="shared" si="79"/>
        <v>0</v>
      </c>
      <c r="R255" s="344">
        <f t="shared" si="79"/>
        <v>0</v>
      </c>
      <c r="S255" s="344">
        <f t="shared" si="79"/>
        <v>0</v>
      </c>
      <c r="T255" s="344">
        <f t="shared" si="79"/>
        <v>0</v>
      </c>
      <c r="U255" s="211"/>
      <c r="V255" s="211"/>
    </row>
    <row r="256" spans="1:22" s="5" customFormat="1" ht="44.25" customHeight="1" x14ac:dyDescent="0.2">
      <c r="A256" s="211"/>
      <c r="B256" s="211"/>
      <c r="C256" s="338" t="s">
        <v>230</v>
      </c>
      <c r="D256" s="628" t="s">
        <v>231</v>
      </c>
      <c r="E256" s="629"/>
      <c r="F256" s="341">
        <v>5</v>
      </c>
      <c r="G256" s="342">
        <f t="shared" ref="G256:T256" si="80">IF(G137=0,0,G182/G137)</f>
        <v>0</v>
      </c>
      <c r="H256" s="343">
        <f t="shared" si="80"/>
        <v>0</v>
      </c>
      <c r="I256" s="343">
        <f t="shared" si="80"/>
        <v>0</v>
      </c>
      <c r="J256" s="343">
        <f t="shared" si="80"/>
        <v>0</v>
      </c>
      <c r="K256" s="344">
        <f t="shared" si="80"/>
        <v>0</v>
      </c>
      <c r="L256" s="345">
        <f t="shared" si="80"/>
        <v>0</v>
      </c>
      <c r="M256" s="343">
        <f t="shared" si="80"/>
        <v>0</v>
      </c>
      <c r="N256" s="343">
        <f t="shared" si="80"/>
        <v>0</v>
      </c>
      <c r="O256" s="344">
        <f t="shared" si="80"/>
        <v>0</v>
      </c>
      <c r="P256" s="342">
        <f t="shared" si="80"/>
        <v>0</v>
      </c>
      <c r="Q256" s="343">
        <f t="shared" si="80"/>
        <v>0</v>
      </c>
      <c r="R256" s="344">
        <f t="shared" si="80"/>
        <v>0</v>
      </c>
      <c r="S256" s="344">
        <f t="shared" si="80"/>
        <v>0</v>
      </c>
      <c r="T256" s="344">
        <f t="shared" si="80"/>
        <v>0</v>
      </c>
      <c r="U256" s="211"/>
      <c r="V256" s="211"/>
    </row>
    <row r="257" spans="1:22" s="5" customFormat="1" ht="18" customHeight="1" x14ac:dyDescent="0.2">
      <c r="A257" s="211"/>
      <c r="B257" s="211"/>
      <c r="C257" s="338" t="s">
        <v>232</v>
      </c>
      <c r="D257" s="628" t="s">
        <v>233</v>
      </c>
      <c r="E257" s="629"/>
      <c r="F257" s="341">
        <v>0.3</v>
      </c>
      <c r="G257" s="342">
        <f t="shared" ref="G257:T257" si="81">IF(G137=0,0,G42/G137)</f>
        <v>0</v>
      </c>
      <c r="H257" s="343">
        <f t="shared" si="81"/>
        <v>0</v>
      </c>
      <c r="I257" s="343">
        <f t="shared" si="81"/>
        <v>0</v>
      </c>
      <c r="J257" s="343">
        <f t="shared" si="81"/>
        <v>0</v>
      </c>
      <c r="K257" s="344">
        <f t="shared" si="81"/>
        <v>0</v>
      </c>
      <c r="L257" s="345">
        <f t="shared" si="81"/>
        <v>0</v>
      </c>
      <c r="M257" s="343">
        <f t="shared" si="81"/>
        <v>0</v>
      </c>
      <c r="N257" s="343">
        <f t="shared" si="81"/>
        <v>0</v>
      </c>
      <c r="O257" s="344">
        <f t="shared" si="81"/>
        <v>0</v>
      </c>
      <c r="P257" s="342">
        <f t="shared" si="81"/>
        <v>0</v>
      </c>
      <c r="Q257" s="343">
        <f t="shared" si="81"/>
        <v>0</v>
      </c>
      <c r="R257" s="344">
        <f t="shared" si="81"/>
        <v>0</v>
      </c>
      <c r="S257" s="344">
        <f t="shared" si="81"/>
        <v>0</v>
      </c>
      <c r="T257" s="344">
        <f t="shared" si="81"/>
        <v>0</v>
      </c>
      <c r="U257" s="211"/>
      <c r="V257" s="211"/>
    </row>
    <row r="258" spans="1:22" s="5" customFormat="1" ht="30.75" customHeight="1" x14ac:dyDescent="0.2">
      <c r="A258" s="211"/>
      <c r="B258" s="211"/>
      <c r="C258" s="338" t="s">
        <v>234</v>
      </c>
      <c r="D258" s="628" t="s">
        <v>235</v>
      </c>
      <c r="E258" s="629"/>
      <c r="F258" s="341">
        <v>0.1</v>
      </c>
      <c r="G258" s="342">
        <f t="shared" ref="G258:T258" si="82">IF(G79=0,0,G137/G79)</f>
        <v>0</v>
      </c>
      <c r="H258" s="343">
        <f t="shared" si="82"/>
        <v>0</v>
      </c>
      <c r="I258" s="343">
        <f t="shared" si="82"/>
        <v>0</v>
      </c>
      <c r="J258" s="343">
        <f t="shared" si="82"/>
        <v>0</v>
      </c>
      <c r="K258" s="344">
        <f t="shared" si="82"/>
        <v>0</v>
      </c>
      <c r="L258" s="345">
        <f t="shared" si="82"/>
        <v>0</v>
      </c>
      <c r="M258" s="343">
        <f t="shared" si="82"/>
        <v>0</v>
      </c>
      <c r="N258" s="343">
        <f t="shared" si="82"/>
        <v>0</v>
      </c>
      <c r="O258" s="344">
        <f t="shared" si="82"/>
        <v>0</v>
      </c>
      <c r="P258" s="342">
        <f t="shared" si="82"/>
        <v>0</v>
      </c>
      <c r="Q258" s="343">
        <f t="shared" si="82"/>
        <v>0</v>
      </c>
      <c r="R258" s="344">
        <f t="shared" si="82"/>
        <v>0</v>
      </c>
      <c r="S258" s="344">
        <f t="shared" si="82"/>
        <v>0</v>
      </c>
      <c r="T258" s="344">
        <f t="shared" si="82"/>
        <v>0</v>
      </c>
      <c r="U258" s="211"/>
      <c r="V258" s="211"/>
    </row>
    <row r="259" spans="1:22" s="5" customFormat="1" ht="18.75" customHeight="1" x14ac:dyDescent="0.25">
      <c r="A259" s="211"/>
      <c r="B259" s="211"/>
      <c r="C259" s="346" t="s">
        <v>236</v>
      </c>
      <c r="D259" s="643" t="s">
        <v>237</v>
      </c>
      <c r="E259" s="644"/>
      <c r="F259" s="348" t="s">
        <v>238</v>
      </c>
      <c r="G259" s="349">
        <f>SUMPRODUCT($F253:$F258,G253:G258)</f>
        <v>0</v>
      </c>
      <c r="H259" s="350">
        <f>SUMPRODUCT($F253:$F258,H253:H258)</f>
        <v>0</v>
      </c>
      <c r="I259" s="350">
        <f>SUMPRODUCT($F253:$F258,I253:I258)</f>
        <v>0</v>
      </c>
      <c r="J259" s="350">
        <f t="shared" ref="J259:T259" si="83">SUMPRODUCT($F253:$F258,J253:J258)</f>
        <v>0</v>
      </c>
      <c r="K259" s="351">
        <f t="shared" si="83"/>
        <v>0</v>
      </c>
      <c r="L259" s="352">
        <f t="shared" si="83"/>
        <v>0</v>
      </c>
      <c r="M259" s="350">
        <f t="shared" si="83"/>
        <v>0</v>
      </c>
      <c r="N259" s="350">
        <f t="shared" si="83"/>
        <v>0</v>
      </c>
      <c r="O259" s="351">
        <f t="shared" si="83"/>
        <v>0</v>
      </c>
      <c r="P259" s="349">
        <f t="shared" si="83"/>
        <v>0</v>
      </c>
      <c r="Q259" s="350">
        <f t="shared" si="83"/>
        <v>0</v>
      </c>
      <c r="R259" s="351">
        <f t="shared" si="83"/>
        <v>0</v>
      </c>
      <c r="S259" s="351">
        <f t="shared" si="83"/>
        <v>0</v>
      </c>
      <c r="T259" s="351">
        <f t="shared" si="83"/>
        <v>0</v>
      </c>
      <c r="U259" s="211"/>
      <c r="V259" s="211"/>
    </row>
    <row r="260" spans="1:22" s="6" customFormat="1" ht="119.25" customHeight="1" x14ac:dyDescent="0.25">
      <c r="A260" s="212"/>
      <c r="B260" s="212"/>
      <c r="C260" s="353"/>
      <c r="D260" s="645" t="s">
        <v>239</v>
      </c>
      <c r="E260" s="646"/>
      <c r="F260" s="354" t="s">
        <v>238</v>
      </c>
      <c r="G260" s="118" t="str">
        <f>IF(G259&lt;0,"zagrożone upadłością",IF(G259=0,"bardzo słaba",IF(G259&lt;1,"słaba",IF(G259&lt;2,"dobra","bardzo dobra"))))</f>
        <v>bardzo słaba</v>
      </c>
      <c r="H260" s="119" t="str">
        <f>IF(H259&lt;0,"zagrożone upadłością",IF(H259=0,"bardzo słaba",IF(H259&lt;1,"słaba",IF(H259&lt;2,"dobra","bardzo dobra"))))</f>
        <v>bardzo słaba</v>
      </c>
      <c r="I260" s="119" t="str">
        <f>IF(I259&lt;0,"zagrożone upadłością",IF(I259=0,"bardzo słaba",IF(I259&lt;1,"słaba",IF(I259&lt;2,"dobra","bardzo dobra"))))</f>
        <v>bardzo słaba</v>
      </c>
      <c r="J260" s="119" t="str">
        <f t="shared" ref="J260:T260" si="84">IF(J259&lt;0,"zagrożone upadłością",IF(J259=0,"bardzo słaba",IF(J259&lt;1,"słaba",IF(J259&lt;2,"dobra","bardzo dobra"))))</f>
        <v>bardzo słaba</v>
      </c>
      <c r="K260" s="120" t="str">
        <f t="shared" si="84"/>
        <v>bardzo słaba</v>
      </c>
      <c r="L260" s="121" t="str">
        <f t="shared" si="84"/>
        <v>bardzo słaba</v>
      </c>
      <c r="M260" s="119" t="str">
        <f t="shared" si="84"/>
        <v>bardzo słaba</v>
      </c>
      <c r="N260" s="119" t="str">
        <f t="shared" si="84"/>
        <v>bardzo słaba</v>
      </c>
      <c r="O260" s="120" t="str">
        <f t="shared" si="84"/>
        <v>bardzo słaba</v>
      </c>
      <c r="P260" s="118" t="str">
        <f t="shared" si="84"/>
        <v>bardzo słaba</v>
      </c>
      <c r="Q260" s="119" t="str">
        <f t="shared" si="84"/>
        <v>bardzo słaba</v>
      </c>
      <c r="R260" s="120" t="str">
        <f t="shared" si="84"/>
        <v>bardzo słaba</v>
      </c>
      <c r="S260" s="120" t="str">
        <f t="shared" si="84"/>
        <v>bardzo słaba</v>
      </c>
      <c r="T260" s="120" t="str">
        <f t="shared" si="84"/>
        <v>bardzo słaba</v>
      </c>
      <c r="U260" s="212"/>
      <c r="V260" s="212"/>
    </row>
    <row r="261" spans="1:22" s="5" customFormat="1" ht="13.5" customHeight="1" x14ac:dyDescent="0.2">
      <c r="A261" s="211"/>
      <c r="B261" s="355"/>
      <c r="C261" s="338" t="s">
        <v>224</v>
      </c>
      <c r="D261" s="341" t="s">
        <v>240</v>
      </c>
      <c r="E261" s="336"/>
      <c r="F261" s="341" t="s">
        <v>238</v>
      </c>
      <c r="G261" s="342">
        <f t="shared" ref="G261:T261" si="85">IF(G109=0,0,G41/G109)</f>
        <v>0</v>
      </c>
      <c r="H261" s="343">
        <f t="shared" si="85"/>
        <v>0</v>
      </c>
      <c r="I261" s="343">
        <f t="shared" si="85"/>
        <v>0</v>
      </c>
      <c r="J261" s="343">
        <f t="shared" si="85"/>
        <v>0</v>
      </c>
      <c r="K261" s="344">
        <f t="shared" si="85"/>
        <v>0</v>
      </c>
      <c r="L261" s="345">
        <f t="shared" si="85"/>
        <v>0</v>
      </c>
      <c r="M261" s="343">
        <f t="shared" si="85"/>
        <v>0</v>
      </c>
      <c r="N261" s="343">
        <f t="shared" si="85"/>
        <v>0</v>
      </c>
      <c r="O261" s="344">
        <f t="shared" si="85"/>
        <v>0</v>
      </c>
      <c r="P261" s="342">
        <f t="shared" si="85"/>
        <v>0</v>
      </c>
      <c r="Q261" s="343">
        <f t="shared" si="85"/>
        <v>0</v>
      </c>
      <c r="R261" s="344">
        <f t="shared" si="85"/>
        <v>0</v>
      </c>
      <c r="S261" s="344">
        <f t="shared" si="85"/>
        <v>0</v>
      </c>
      <c r="T261" s="344">
        <f t="shared" si="85"/>
        <v>0</v>
      </c>
      <c r="U261" s="211"/>
      <c r="V261" s="211"/>
    </row>
    <row r="262" spans="1:22" s="5" customFormat="1" ht="15.75" customHeight="1" x14ac:dyDescent="0.2">
      <c r="A262" s="211"/>
      <c r="B262" s="355"/>
      <c r="C262" s="338" t="s">
        <v>226</v>
      </c>
      <c r="D262" s="341" t="s">
        <v>241</v>
      </c>
      <c r="E262" s="336"/>
      <c r="F262" s="341" t="s">
        <v>238</v>
      </c>
      <c r="G262" s="356">
        <f t="shared" ref="G262:T262" si="86">IF(G79=0,0,G91/G79)</f>
        <v>0</v>
      </c>
      <c r="H262" s="357">
        <f t="shared" si="86"/>
        <v>0</v>
      </c>
      <c r="I262" s="357">
        <f t="shared" si="86"/>
        <v>0</v>
      </c>
      <c r="J262" s="357">
        <f t="shared" si="86"/>
        <v>0</v>
      </c>
      <c r="K262" s="358">
        <f t="shared" si="86"/>
        <v>0</v>
      </c>
      <c r="L262" s="359">
        <f t="shared" si="86"/>
        <v>0</v>
      </c>
      <c r="M262" s="357">
        <f t="shared" si="86"/>
        <v>0</v>
      </c>
      <c r="N262" s="357">
        <f t="shared" si="86"/>
        <v>0</v>
      </c>
      <c r="O262" s="358">
        <f t="shared" si="86"/>
        <v>0</v>
      </c>
      <c r="P262" s="356">
        <f t="shared" si="86"/>
        <v>0</v>
      </c>
      <c r="Q262" s="357">
        <f t="shared" si="86"/>
        <v>0</v>
      </c>
      <c r="R262" s="358">
        <f t="shared" si="86"/>
        <v>0</v>
      </c>
      <c r="S262" s="358">
        <f t="shared" si="86"/>
        <v>0</v>
      </c>
      <c r="T262" s="358">
        <f t="shared" si="86"/>
        <v>0</v>
      </c>
      <c r="U262" s="211"/>
      <c r="V262" s="211"/>
    </row>
    <row r="263" spans="1:22" s="5" customFormat="1" ht="12.75" customHeight="1" x14ac:dyDescent="0.2">
      <c r="A263" s="211"/>
      <c r="B263" s="355"/>
      <c r="C263" s="338" t="s">
        <v>228</v>
      </c>
      <c r="D263" s="341" t="s">
        <v>242</v>
      </c>
      <c r="E263" s="336"/>
      <c r="F263" s="341" t="s">
        <v>238</v>
      </c>
      <c r="G263" s="356">
        <f>IF(G137=0,0,G91/G137)</f>
        <v>0</v>
      </c>
      <c r="H263" s="357">
        <f>IF(H137=0,0,H91/H137)</f>
        <v>0</v>
      </c>
      <c r="I263" s="357">
        <f>IF(I137=0,0,I91/I137)</f>
        <v>0</v>
      </c>
      <c r="J263" s="357">
        <f t="shared" ref="J263:T263" si="87">IF(J137=0,0,J91/J137)</f>
        <v>0</v>
      </c>
      <c r="K263" s="358">
        <f t="shared" si="87"/>
        <v>0</v>
      </c>
      <c r="L263" s="360">
        <f t="shared" si="87"/>
        <v>0</v>
      </c>
      <c r="M263" s="361">
        <f t="shared" si="87"/>
        <v>0</v>
      </c>
      <c r="N263" s="361">
        <f t="shared" si="87"/>
        <v>0</v>
      </c>
      <c r="O263" s="362">
        <f t="shared" si="87"/>
        <v>0</v>
      </c>
      <c r="P263" s="363">
        <f t="shared" si="87"/>
        <v>0</v>
      </c>
      <c r="Q263" s="361">
        <f t="shared" si="87"/>
        <v>0</v>
      </c>
      <c r="R263" s="358">
        <f t="shared" si="87"/>
        <v>0</v>
      </c>
      <c r="S263" s="358">
        <f t="shared" si="87"/>
        <v>0</v>
      </c>
      <c r="T263" s="358">
        <f t="shared" si="87"/>
        <v>0</v>
      </c>
      <c r="U263" s="211"/>
      <c r="V263" s="211"/>
    </row>
    <row r="264" spans="1:22" s="5" customFormat="1" ht="15" customHeight="1" thickBot="1" x14ac:dyDescent="0.25">
      <c r="A264" s="211"/>
      <c r="B264" s="355"/>
      <c r="C264" s="599" t="s">
        <v>230</v>
      </c>
      <c r="D264" s="617" t="s">
        <v>243</v>
      </c>
      <c r="E264" s="618"/>
      <c r="F264" s="619" t="s">
        <v>238</v>
      </c>
      <c r="G264" s="364">
        <f t="shared" ref="G264:T264" si="88">IF(G79=0,0,(G102+G109)/G79)</f>
        <v>0</v>
      </c>
      <c r="H264" s="365">
        <f t="shared" si="88"/>
        <v>0</v>
      </c>
      <c r="I264" s="365">
        <f t="shared" si="88"/>
        <v>0</v>
      </c>
      <c r="J264" s="365">
        <f t="shared" si="88"/>
        <v>0</v>
      </c>
      <c r="K264" s="366">
        <f t="shared" si="88"/>
        <v>0</v>
      </c>
      <c r="L264" s="367">
        <f t="shared" si="88"/>
        <v>0</v>
      </c>
      <c r="M264" s="365">
        <f t="shared" si="88"/>
        <v>0</v>
      </c>
      <c r="N264" s="365">
        <f t="shared" si="88"/>
        <v>0</v>
      </c>
      <c r="O264" s="366">
        <f t="shared" si="88"/>
        <v>0</v>
      </c>
      <c r="P264" s="364">
        <f t="shared" si="88"/>
        <v>0</v>
      </c>
      <c r="Q264" s="365">
        <f t="shared" si="88"/>
        <v>0</v>
      </c>
      <c r="R264" s="366">
        <f t="shared" si="88"/>
        <v>0</v>
      </c>
      <c r="S264" s="366">
        <f t="shared" si="88"/>
        <v>0</v>
      </c>
      <c r="T264" s="366">
        <f t="shared" si="88"/>
        <v>0</v>
      </c>
      <c r="U264" s="211"/>
      <c r="V264" s="211"/>
    </row>
    <row r="265" spans="1:22" s="211" customFormat="1" x14ac:dyDescent="0.2"/>
    <row r="266" spans="1:22" s="211" customFormat="1" x14ac:dyDescent="0.2"/>
    <row r="267" spans="1:22" s="211" customFormat="1" x14ac:dyDescent="0.2"/>
    <row r="268" spans="1:22" s="211" customFormat="1" x14ac:dyDescent="0.2"/>
    <row r="269" spans="1:22" s="211" customFormat="1" x14ac:dyDescent="0.2"/>
    <row r="270" spans="1:22" s="211" customFormat="1" x14ac:dyDescent="0.2"/>
    <row r="271" spans="1:22" s="211" customFormat="1" hidden="1" x14ac:dyDescent="0.2"/>
    <row r="272" spans="1:22" s="211" customFormat="1" hidden="1" x14ac:dyDescent="0.2"/>
    <row r="273" s="211" customFormat="1" hidden="1" x14ac:dyDescent="0.2"/>
    <row r="274" s="211" customFormat="1" x14ac:dyDescent="0.2"/>
    <row r="275" s="211" customFormat="1" x14ac:dyDescent="0.2"/>
    <row r="276" s="211" customFormat="1" x14ac:dyDescent="0.2"/>
    <row r="277" s="211" customFormat="1" x14ac:dyDescent="0.2"/>
    <row r="278" s="211" customFormat="1" x14ac:dyDescent="0.2"/>
    <row r="279" s="211" customFormat="1" x14ac:dyDescent="0.2"/>
    <row r="280" s="211" customFormat="1" x14ac:dyDescent="0.2"/>
    <row r="287" x14ac:dyDescent="0.2"/>
    <row r="288" x14ac:dyDescent="0.2"/>
    <row r="1048561" spans="13:13" hidden="1" x14ac:dyDescent="0.2">
      <c r="M1048561" s="616">
        <v>5</v>
      </c>
    </row>
  </sheetData>
  <sheetProtection algorithmName="SHA-512" hashValue="4MOhRs04blu5jbzYDg7jlbW+T7z9nPBk3iFElC0g4eZB1o4Obij/3V+DI26OR2sgz8b2E1N99Hvi0J2NnJEhIQ==" saltValue="iVKfQioYIKJWznPKN1T7ng==" spinCount="100000" sheet="1" objects="1" scenarios="1"/>
  <mergeCells count="19">
    <mergeCell ref="D259:E259"/>
    <mergeCell ref="D260:E260"/>
    <mergeCell ref="G2:K2"/>
    <mergeCell ref="D255:E255"/>
    <mergeCell ref="D256:E256"/>
    <mergeCell ref="D257:E257"/>
    <mergeCell ref="L2:O2"/>
    <mergeCell ref="P2:T2"/>
    <mergeCell ref="C205:F205"/>
    <mergeCell ref="C217:F217"/>
    <mergeCell ref="B141:F141"/>
    <mergeCell ref="C199:F199"/>
    <mergeCell ref="L250:O250"/>
    <mergeCell ref="D258:E258"/>
    <mergeCell ref="C228:F228"/>
    <mergeCell ref="G250:K250"/>
    <mergeCell ref="P250:T250"/>
    <mergeCell ref="D253:E253"/>
    <mergeCell ref="D254:E254"/>
  </mergeCells>
  <conditionalFormatting sqref="G260:T260">
    <cfRule type="cellIs" dxfId="13" priority="1" operator="equal">
      <formula>"zagrożone upadłością"</formula>
    </cfRule>
    <cfRule type="cellIs" dxfId="12" priority="2" operator="equal">
      <formula>"bardzo słaba"</formula>
    </cfRule>
    <cfRule type="cellIs" dxfId="11" priority="3" operator="equal">
      <formula>"słaba"</formula>
    </cfRule>
  </conditionalFormatting>
  <dataValidations count="6">
    <dataValidation type="list" allowBlank="1" showInputMessage="1" showErrorMessage="1" sqref="G3" xr:uid="{092A7BD7-0CAD-40D4-A85D-2ADA384C6DEF}">
      <formula1>"2023,2024,2025"</formula1>
    </dataValidation>
    <dataValidation type="list" allowBlank="1" showInputMessage="1" showErrorMessage="1" sqref="J3:K3" xr:uid="{3DC87B2C-3577-4F32-942C-C7FC7577DD25}">
      <formula1>"2026,2027"</formula1>
    </dataValidation>
    <dataValidation type="list" allowBlank="1" showInputMessage="1" showErrorMessage="1" sqref="N3:O3" xr:uid="{882EF77D-CD6F-4DD7-84BB-57F1F47091AC}">
      <formula1>"2026,2027,2028,2029,2030,2031"</formula1>
    </dataValidation>
    <dataValidation type="list" allowBlank="1" showInputMessage="1" showErrorMessage="1" sqref="L3:M3" xr:uid="{EB45872B-8DAF-4098-AD99-02228BB27BD8}">
      <formula1>"2026,2027,2028,2029,2030"</formula1>
    </dataValidation>
    <dataValidation type="list" allowBlank="1" showInputMessage="1" showErrorMessage="1" sqref="I3" xr:uid="{5D770B9B-4A3F-470A-9D19-C5E54A764FD2}">
      <formula1>"2024,2025,2026"</formula1>
    </dataValidation>
    <dataValidation type="list" allowBlank="1" showInputMessage="1" showErrorMessage="1" sqref="H3" xr:uid="{1B69B4D9-02B4-4373-9593-2586C7A4D519}">
      <formula1>"2024,2025"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workbookViewId="0">
      <selection activeCell="H23" sqref="H23"/>
    </sheetView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11" hidden="1" customWidth="1"/>
    <col min="30" max="36" width="0" style="211" hidden="1" customWidth="1"/>
    <col min="37" max="16384" width="9.140625" style="5" hidden="1"/>
  </cols>
  <sheetData>
    <row r="1" spans="1:36" s="4" customFormat="1" ht="39" customHeight="1" thickBot="1" x14ac:dyDescent="0.3">
      <c r="A1" s="202" t="s">
        <v>7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</row>
    <row r="2" spans="1:36" ht="12.75" customHeight="1" x14ac:dyDescent="0.2">
      <c r="A2" s="211"/>
      <c r="B2" s="211"/>
      <c r="C2" s="211"/>
      <c r="D2" s="211"/>
      <c r="E2" s="211"/>
      <c r="F2" s="211"/>
      <c r="G2" s="632" t="s">
        <v>8</v>
      </c>
      <c r="H2" s="625"/>
      <c r="I2" s="625"/>
      <c r="J2" s="625"/>
      <c r="K2" s="627"/>
      <c r="L2" s="647" t="s">
        <v>9</v>
      </c>
      <c r="M2" s="636"/>
      <c r="N2" s="637"/>
      <c r="O2" s="638"/>
      <c r="P2" s="648" t="s">
        <v>10</v>
      </c>
      <c r="Q2" s="649"/>
      <c r="R2" s="649"/>
      <c r="S2" s="649"/>
      <c r="T2" s="650"/>
    </row>
    <row r="3" spans="1:36" s="6" customFormat="1" ht="15.75" x14ac:dyDescent="0.25">
      <c r="A3" s="212"/>
      <c r="B3" s="212"/>
      <c r="C3" s="212"/>
      <c r="D3" s="212"/>
      <c r="E3" s="220"/>
      <c r="F3" s="525" t="s">
        <v>11</v>
      </c>
      <c r="G3" s="8"/>
      <c r="H3" s="8"/>
      <c r="I3" s="8"/>
      <c r="J3" s="8"/>
      <c r="K3" s="8"/>
      <c r="L3" s="9"/>
      <c r="M3" s="9"/>
      <c r="N3" s="9"/>
      <c r="O3" s="9"/>
      <c r="P3" s="515" t="str">
        <f>IF(L3="","",MAX(L3:O3)+1)</f>
        <v/>
      </c>
      <c r="Q3" s="338" t="str">
        <f>IF(P3="","",P3+1)</f>
        <v/>
      </c>
      <c r="R3" s="514" t="str">
        <f>IF(Q3="","",Q3+1)</f>
        <v/>
      </c>
      <c r="S3" s="514" t="str">
        <f t="shared" ref="S3:T3" si="0">IF(R3="","",R3+1)</f>
        <v/>
      </c>
      <c r="T3" s="514" t="str">
        <f t="shared" si="0"/>
        <v/>
      </c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</row>
    <row r="4" spans="1:36" s="6" customFormat="1" ht="141.75" customHeight="1" thickBot="1" x14ac:dyDescent="0.3">
      <c r="A4" s="213"/>
      <c r="B4" s="213"/>
      <c r="C4" s="213"/>
      <c r="D4" s="214" t="s">
        <v>283</v>
      </c>
      <c r="E4" s="214"/>
      <c r="F4" s="214"/>
      <c r="G4" s="516" t="s">
        <v>284</v>
      </c>
      <c r="H4" s="509" t="s">
        <v>285</v>
      </c>
      <c r="I4" s="509" t="s">
        <v>286</v>
      </c>
      <c r="J4" s="509" t="s">
        <v>287</v>
      </c>
      <c r="K4" s="510" t="s">
        <v>12</v>
      </c>
      <c r="L4" s="517" t="s">
        <v>13</v>
      </c>
      <c r="M4" s="518" t="s">
        <v>14</v>
      </c>
      <c r="N4" s="518" t="s">
        <v>244</v>
      </c>
      <c r="O4" s="519" t="s">
        <v>16</v>
      </c>
      <c r="P4" s="517" t="s">
        <v>17</v>
      </c>
      <c r="Q4" s="518" t="s">
        <v>18</v>
      </c>
      <c r="R4" s="520" t="s">
        <v>19</v>
      </c>
      <c r="S4" s="520" t="s">
        <v>20</v>
      </c>
      <c r="T4" s="520" t="s">
        <v>21</v>
      </c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212"/>
      <c r="AH4" s="212"/>
      <c r="AI4" s="212"/>
      <c r="AJ4" s="212"/>
    </row>
    <row r="5" spans="1:36" s="7" customFormat="1" ht="17.25" thickTop="1" thickBot="1" x14ac:dyDescent="0.3">
      <c r="A5" s="244" t="s">
        <v>22</v>
      </c>
      <c r="B5" s="245"/>
      <c r="C5" s="245"/>
      <c r="D5" s="245"/>
      <c r="E5" s="245"/>
      <c r="F5" s="245"/>
      <c r="G5" s="276">
        <f t="shared" ref="G5:H5" si="1">SUM(G6:G7)</f>
        <v>0</v>
      </c>
      <c r="H5" s="277">
        <f t="shared" si="1"/>
        <v>0</v>
      </c>
      <c r="I5" s="277">
        <f>SUM(I6:I7)</f>
        <v>0</v>
      </c>
      <c r="J5" s="277">
        <f t="shared" ref="J5:T5" si="2">SUM(J6:J7)</f>
        <v>0</v>
      </c>
      <c r="K5" s="278">
        <f t="shared" si="2"/>
        <v>0</v>
      </c>
      <c r="L5" s="440">
        <f t="shared" si="2"/>
        <v>0</v>
      </c>
      <c r="M5" s="280">
        <f t="shared" si="2"/>
        <v>0</v>
      </c>
      <c r="N5" s="280">
        <f t="shared" si="2"/>
        <v>0</v>
      </c>
      <c r="O5" s="281">
        <f t="shared" si="2"/>
        <v>0</v>
      </c>
      <c r="P5" s="276">
        <f t="shared" si="2"/>
        <v>0</v>
      </c>
      <c r="Q5" s="277">
        <f t="shared" si="2"/>
        <v>0</v>
      </c>
      <c r="R5" s="278">
        <f t="shared" si="2"/>
        <v>0</v>
      </c>
      <c r="S5" s="278">
        <f t="shared" si="2"/>
        <v>0</v>
      </c>
      <c r="T5" s="278">
        <f t="shared" si="2"/>
        <v>0</v>
      </c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</row>
    <row r="6" spans="1:36" ht="16.5" thickTop="1" x14ac:dyDescent="0.25">
      <c r="A6" s="238"/>
      <c r="B6" s="239" t="s">
        <v>23</v>
      </c>
      <c r="C6" s="240"/>
      <c r="D6" s="240"/>
      <c r="E6" s="240"/>
      <c r="F6" s="240"/>
      <c r="G6" s="122"/>
      <c r="H6" s="123"/>
      <c r="I6" s="123"/>
      <c r="J6" s="123"/>
      <c r="K6" s="124"/>
      <c r="L6" s="125"/>
      <c r="M6" s="126"/>
      <c r="N6" s="127"/>
      <c r="O6" s="127"/>
      <c r="P6" s="122"/>
      <c r="Q6" s="123"/>
      <c r="R6" s="124"/>
      <c r="S6" s="124"/>
      <c r="T6" s="124"/>
    </row>
    <row r="7" spans="1:36" s="7" customFormat="1" ht="15.75" x14ac:dyDescent="0.25">
      <c r="A7" s="205"/>
      <c r="B7" s="223" t="s">
        <v>28</v>
      </c>
      <c r="C7" s="442"/>
      <c r="D7" s="442"/>
      <c r="E7" s="442"/>
      <c r="F7" s="442"/>
      <c r="G7" s="443">
        <f t="shared" ref="G7:H7" si="3">SUM(G8:G11)</f>
        <v>0</v>
      </c>
      <c r="H7" s="444">
        <f t="shared" si="3"/>
        <v>0</v>
      </c>
      <c r="I7" s="444">
        <f>SUM(I8:I11)</f>
        <v>0</v>
      </c>
      <c r="J7" s="444">
        <f t="shared" ref="J7:T7" si="4">SUM(J8:J11)</f>
        <v>0</v>
      </c>
      <c r="K7" s="445">
        <f t="shared" si="4"/>
        <v>0</v>
      </c>
      <c r="L7" s="446">
        <f t="shared" si="4"/>
        <v>0</v>
      </c>
      <c r="M7" s="447">
        <f t="shared" si="4"/>
        <v>0</v>
      </c>
      <c r="N7" s="447">
        <f t="shared" si="4"/>
        <v>0</v>
      </c>
      <c r="O7" s="448">
        <f t="shared" si="4"/>
        <v>0</v>
      </c>
      <c r="P7" s="443">
        <f t="shared" si="4"/>
        <v>0</v>
      </c>
      <c r="Q7" s="444">
        <f t="shared" si="4"/>
        <v>0</v>
      </c>
      <c r="R7" s="445">
        <f t="shared" si="4"/>
        <v>0</v>
      </c>
      <c r="S7" s="445">
        <f t="shared" si="4"/>
        <v>0</v>
      </c>
      <c r="T7" s="445">
        <f t="shared" si="4"/>
        <v>0</v>
      </c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220"/>
      <c r="AI7" s="220"/>
      <c r="AJ7" s="220"/>
    </row>
    <row r="8" spans="1:36" x14ac:dyDescent="0.2">
      <c r="A8" s="204"/>
      <c r="B8" s="204"/>
      <c r="C8" s="231" t="s">
        <v>41</v>
      </c>
      <c r="D8" s="231"/>
      <c r="E8" s="231"/>
      <c r="F8" s="231"/>
      <c r="G8" s="128"/>
      <c r="H8" s="129"/>
      <c r="I8" s="129"/>
      <c r="J8" s="129"/>
      <c r="K8" s="130"/>
      <c r="L8" s="131"/>
      <c r="M8" s="132"/>
      <c r="N8" s="133"/>
      <c r="O8" s="133"/>
      <c r="P8" s="128"/>
      <c r="Q8" s="129"/>
      <c r="R8" s="130"/>
      <c r="S8" s="130"/>
      <c r="T8" s="130"/>
    </row>
    <row r="9" spans="1:36" x14ac:dyDescent="0.2">
      <c r="A9" s="204"/>
      <c r="B9" s="204"/>
      <c r="C9" s="231" t="s">
        <v>245</v>
      </c>
      <c r="D9" s="231"/>
      <c r="E9" s="231"/>
      <c r="F9" s="231"/>
      <c r="G9" s="128"/>
      <c r="H9" s="129"/>
      <c r="I9" s="129"/>
      <c r="J9" s="129"/>
      <c r="K9" s="130"/>
      <c r="L9" s="131"/>
      <c r="M9" s="132"/>
      <c r="N9" s="133"/>
      <c r="O9" s="133"/>
      <c r="P9" s="128"/>
      <c r="Q9" s="129"/>
      <c r="R9" s="130"/>
      <c r="S9" s="130"/>
      <c r="T9" s="130"/>
    </row>
    <row r="10" spans="1:36" x14ac:dyDescent="0.2">
      <c r="A10" s="204"/>
      <c r="B10" s="204"/>
      <c r="C10" s="231" t="s">
        <v>246</v>
      </c>
      <c r="D10" s="231"/>
      <c r="E10" s="231"/>
      <c r="F10" s="231"/>
      <c r="G10" s="128"/>
      <c r="H10" s="129"/>
      <c r="I10" s="129"/>
      <c r="J10" s="129"/>
      <c r="K10" s="130"/>
      <c r="L10" s="131"/>
      <c r="M10" s="132"/>
      <c r="N10" s="133"/>
      <c r="O10" s="133"/>
      <c r="P10" s="128"/>
      <c r="Q10" s="129"/>
      <c r="R10" s="130"/>
      <c r="S10" s="130"/>
      <c r="T10" s="130"/>
    </row>
    <row r="11" spans="1:36" ht="15.75" thickBot="1" x14ac:dyDescent="0.25">
      <c r="A11" s="204"/>
      <c r="B11" s="204"/>
      <c r="C11" s="231" t="s">
        <v>247</v>
      </c>
      <c r="D11" s="231"/>
      <c r="E11" s="231"/>
      <c r="F11" s="231"/>
      <c r="G11" s="128"/>
      <c r="H11" s="129"/>
      <c r="I11" s="129"/>
      <c r="J11" s="129"/>
      <c r="K11" s="130"/>
      <c r="L11" s="131"/>
      <c r="M11" s="132"/>
      <c r="N11" s="133"/>
      <c r="O11" s="133"/>
      <c r="P11" s="128"/>
      <c r="Q11" s="129"/>
      <c r="R11" s="130"/>
      <c r="S11" s="130"/>
      <c r="T11" s="130"/>
    </row>
    <row r="12" spans="1:36" s="7" customFormat="1" ht="17.25" thickTop="1" thickBot="1" x14ac:dyDescent="0.3">
      <c r="A12" s="244" t="s">
        <v>54</v>
      </c>
      <c r="B12" s="245"/>
      <c r="C12" s="245"/>
      <c r="D12" s="245"/>
      <c r="E12" s="245"/>
      <c r="F12" s="245"/>
      <c r="G12" s="276">
        <f t="shared" ref="G12:H12" si="5">SUM(G13,G19,G22,G23)</f>
        <v>0</v>
      </c>
      <c r="H12" s="277">
        <f t="shared" si="5"/>
        <v>0</v>
      </c>
      <c r="I12" s="277">
        <f>SUM(I13,I19,I22,I23)</f>
        <v>0</v>
      </c>
      <c r="J12" s="277">
        <f t="shared" ref="J12:T12" si="6">SUM(J13,J19,J22,J23)</f>
        <v>0</v>
      </c>
      <c r="K12" s="278">
        <f t="shared" si="6"/>
        <v>0</v>
      </c>
      <c r="L12" s="440">
        <f t="shared" si="6"/>
        <v>0</v>
      </c>
      <c r="M12" s="280">
        <f t="shared" si="6"/>
        <v>0</v>
      </c>
      <c r="N12" s="280">
        <f t="shared" si="6"/>
        <v>0</v>
      </c>
      <c r="O12" s="281">
        <f t="shared" si="6"/>
        <v>0</v>
      </c>
      <c r="P12" s="276">
        <f t="shared" si="6"/>
        <v>0</v>
      </c>
      <c r="Q12" s="277">
        <f t="shared" si="6"/>
        <v>0</v>
      </c>
      <c r="R12" s="278">
        <f t="shared" si="6"/>
        <v>0</v>
      </c>
      <c r="S12" s="278">
        <f t="shared" si="6"/>
        <v>0</v>
      </c>
      <c r="T12" s="278">
        <f t="shared" si="6"/>
        <v>0</v>
      </c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</row>
    <row r="13" spans="1:36" ht="16.5" thickTop="1" x14ac:dyDescent="0.25">
      <c r="A13" s="211"/>
      <c r="B13" s="239" t="s">
        <v>55</v>
      </c>
      <c r="C13" s="240"/>
      <c r="D13" s="240"/>
      <c r="E13" s="240"/>
      <c r="F13" s="240"/>
      <c r="G13" s="449">
        <f t="shared" ref="G13:H13" si="7">SUM(G14:G18)</f>
        <v>0</v>
      </c>
      <c r="H13" s="450">
        <f t="shared" si="7"/>
        <v>0</v>
      </c>
      <c r="I13" s="450">
        <f>SUM(I14:I18)</f>
        <v>0</v>
      </c>
      <c r="J13" s="450">
        <f t="shared" ref="J13:T13" si="8">SUM(J14:J18)</f>
        <v>0</v>
      </c>
      <c r="K13" s="451">
        <f t="shared" si="8"/>
        <v>0</v>
      </c>
      <c r="L13" s="452">
        <f t="shared" si="8"/>
        <v>0</v>
      </c>
      <c r="M13" s="453">
        <f t="shared" si="8"/>
        <v>0</v>
      </c>
      <c r="N13" s="453">
        <f t="shared" si="8"/>
        <v>0</v>
      </c>
      <c r="O13" s="454">
        <f t="shared" si="8"/>
        <v>0</v>
      </c>
      <c r="P13" s="449">
        <f t="shared" si="8"/>
        <v>0</v>
      </c>
      <c r="Q13" s="450">
        <f t="shared" si="8"/>
        <v>0</v>
      </c>
      <c r="R13" s="451">
        <f t="shared" si="8"/>
        <v>0</v>
      </c>
      <c r="S13" s="451">
        <f t="shared" si="8"/>
        <v>0</v>
      </c>
      <c r="T13" s="451">
        <f t="shared" si="8"/>
        <v>0</v>
      </c>
    </row>
    <row r="14" spans="1:36" x14ac:dyDescent="0.2">
      <c r="A14" s="211"/>
      <c r="B14" s="211"/>
      <c r="C14" s="243" t="s">
        <v>248</v>
      </c>
      <c r="D14" s="243"/>
      <c r="E14" s="243"/>
      <c r="F14" s="243"/>
      <c r="G14" s="16"/>
      <c r="H14" s="17"/>
      <c r="I14" s="17"/>
      <c r="J14" s="17"/>
      <c r="K14" s="18"/>
      <c r="L14" s="134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11"/>
      <c r="B15" s="211"/>
      <c r="C15" s="476" t="s">
        <v>57</v>
      </c>
      <c r="D15" s="476"/>
      <c r="E15" s="476"/>
      <c r="F15" s="476"/>
      <c r="G15" s="128"/>
      <c r="H15" s="129"/>
      <c r="I15" s="129"/>
      <c r="J15" s="129"/>
      <c r="K15" s="130"/>
      <c r="L15" s="131"/>
      <c r="M15" s="132"/>
      <c r="N15" s="133"/>
      <c r="O15" s="133"/>
      <c r="P15" s="128"/>
      <c r="Q15" s="129"/>
      <c r="R15" s="130"/>
      <c r="S15" s="130"/>
      <c r="T15" s="130"/>
    </row>
    <row r="16" spans="1:36" x14ac:dyDescent="0.2">
      <c r="A16" s="211"/>
      <c r="B16" s="211"/>
      <c r="C16" s="476" t="s">
        <v>58</v>
      </c>
      <c r="D16" s="476"/>
      <c r="E16" s="476"/>
      <c r="F16" s="476"/>
      <c r="G16" s="128"/>
      <c r="H16" s="129"/>
      <c r="I16" s="129"/>
      <c r="J16" s="129"/>
      <c r="K16" s="130"/>
      <c r="L16" s="131"/>
      <c r="M16" s="132"/>
      <c r="N16" s="133"/>
      <c r="O16" s="133"/>
      <c r="P16" s="128"/>
      <c r="Q16" s="129"/>
      <c r="R16" s="130"/>
      <c r="S16" s="130"/>
      <c r="T16" s="130"/>
    </row>
    <row r="17" spans="1:36" x14ac:dyDescent="0.2">
      <c r="A17" s="211"/>
      <c r="B17" s="211"/>
      <c r="C17" s="476" t="s">
        <v>59</v>
      </c>
      <c r="D17" s="476"/>
      <c r="E17" s="476"/>
      <c r="F17" s="476"/>
      <c r="G17" s="128"/>
      <c r="H17" s="129"/>
      <c r="I17" s="129"/>
      <c r="J17" s="129"/>
      <c r="K17" s="130"/>
      <c r="L17" s="131"/>
      <c r="M17" s="132"/>
      <c r="N17" s="133"/>
      <c r="O17" s="133"/>
      <c r="P17" s="128"/>
      <c r="Q17" s="129"/>
      <c r="R17" s="130"/>
      <c r="S17" s="130"/>
      <c r="T17" s="130"/>
    </row>
    <row r="18" spans="1:36" x14ac:dyDescent="0.2">
      <c r="A18" s="211"/>
      <c r="B18" s="211"/>
      <c r="C18" s="476" t="s">
        <v>249</v>
      </c>
      <c r="D18" s="476"/>
      <c r="E18" s="476"/>
      <c r="F18" s="476"/>
      <c r="G18" s="128"/>
      <c r="H18" s="129"/>
      <c r="I18" s="129"/>
      <c r="J18" s="129"/>
      <c r="K18" s="130"/>
      <c r="L18" s="131"/>
      <c r="M18" s="132"/>
      <c r="N18" s="133"/>
      <c r="O18" s="133"/>
      <c r="P18" s="128"/>
      <c r="Q18" s="129"/>
      <c r="R18" s="130"/>
      <c r="S18" s="130"/>
      <c r="T18" s="130"/>
    </row>
    <row r="19" spans="1:36" ht="15.75" x14ac:dyDescent="0.25">
      <c r="A19" s="211"/>
      <c r="B19" s="223" t="s">
        <v>250</v>
      </c>
      <c r="C19" s="455"/>
      <c r="D19" s="455"/>
      <c r="E19" s="455"/>
      <c r="F19" s="455"/>
      <c r="G19" s="456">
        <f t="shared" ref="G19:H19" si="9">SUM(G20:G21)</f>
        <v>0</v>
      </c>
      <c r="H19" s="457">
        <f t="shared" si="9"/>
        <v>0</v>
      </c>
      <c r="I19" s="457">
        <f>SUM(I20:I21)</f>
        <v>0</v>
      </c>
      <c r="J19" s="457">
        <f t="shared" ref="J19:T19" si="10">SUM(J20:J21)</f>
        <v>0</v>
      </c>
      <c r="K19" s="458">
        <f t="shared" si="10"/>
        <v>0</v>
      </c>
      <c r="L19" s="459">
        <f t="shared" si="10"/>
        <v>0</v>
      </c>
      <c r="M19" s="460">
        <f t="shared" si="10"/>
        <v>0</v>
      </c>
      <c r="N19" s="460">
        <f t="shared" si="10"/>
        <v>0</v>
      </c>
      <c r="O19" s="461">
        <f t="shared" si="10"/>
        <v>0</v>
      </c>
      <c r="P19" s="456">
        <f t="shared" si="10"/>
        <v>0</v>
      </c>
      <c r="Q19" s="457">
        <f t="shared" si="10"/>
        <v>0</v>
      </c>
      <c r="R19" s="458">
        <f t="shared" si="10"/>
        <v>0</v>
      </c>
      <c r="S19" s="458">
        <f t="shared" si="10"/>
        <v>0</v>
      </c>
      <c r="T19" s="458">
        <f t="shared" si="10"/>
        <v>0</v>
      </c>
    </row>
    <row r="20" spans="1:36" x14ac:dyDescent="0.2">
      <c r="A20" s="211"/>
      <c r="B20" s="211"/>
      <c r="C20" s="231" t="s">
        <v>251</v>
      </c>
      <c r="D20" s="231"/>
      <c r="E20" s="231"/>
      <c r="F20" s="231"/>
      <c r="G20" s="135"/>
      <c r="H20" s="136"/>
      <c r="I20" s="136"/>
      <c r="J20" s="136"/>
      <c r="K20" s="137"/>
      <c r="L20" s="138"/>
      <c r="M20" s="139"/>
      <c r="N20" s="140"/>
      <c r="O20" s="140"/>
      <c r="P20" s="135"/>
      <c r="Q20" s="136"/>
      <c r="R20" s="137"/>
      <c r="S20" s="137"/>
      <c r="T20" s="137"/>
    </row>
    <row r="21" spans="1:36" x14ac:dyDescent="0.2">
      <c r="A21" s="211"/>
      <c r="B21" s="211"/>
      <c r="C21" s="231" t="s">
        <v>252</v>
      </c>
      <c r="D21" s="455"/>
      <c r="E21" s="455"/>
      <c r="F21" s="455"/>
      <c r="G21" s="141"/>
      <c r="H21" s="142"/>
      <c r="I21" s="142"/>
      <c r="J21" s="142"/>
      <c r="K21" s="143"/>
      <c r="L21" s="144"/>
      <c r="M21" s="145"/>
      <c r="N21" s="146"/>
      <c r="O21" s="146"/>
      <c r="P21" s="141"/>
      <c r="Q21" s="142"/>
      <c r="R21" s="143"/>
      <c r="S21" s="143"/>
      <c r="T21" s="143"/>
    </row>
    <row r="22" spans="1:36" ht="15.75" x14ac:dyDescent="0.25">
      <c r="A22" s="211"/>
      <c r="B22" s="223" t="s">
        <v>253</v>
      </c>
      <c r="C22" s="455"/>
      <c r="D22" s="455"/>
      <c r="E22" s="455"/>
      <c r="F22" s="455"/>
      <c r="G22" s="141"/>
      <c r="H22" s="142"/>
      <c r="I22" s="142"/>
      <c r="J22" s="142"/>
      <c r="K22" s="143"/>
      <c r="L22" s="144"/>
      <c r="M22" s="145"/>
      <c r="N22" s="146"/>
      <c r="O22" s="146"/>
      <c r="P22" s="141"/>
      <c r="Q22" s="142"/>
      <c r="R22" s="143"/>
      <c r="S22" s="143"/>
      <c r="T22" s="143"/>
    </row>
    <row r="23" spans="1:36" ht="16.5" thickBot="1" x14ac:dyDescent="0.3">
      <c r="A23" s="211"/>
      <c r="B23" s="205" t="s">
        <v>254</v>
      </c>
      <c r="C23" s="462"/>
      <c r="D23" s="462"/>
      <c r="E23" s="462"/>
      <c r="F23" s="462"/>
      <c r="G23" s="147"/>
      <c r="H23" s="148"/>
      <c r="I23" s="148"/>
      <c r="J23" s="148"/>
      <c r="K23" s="149"/>
      <c r="L23" s="150"/>
      <c r="M23" s="151"/>
      <c r="N23" s="152"/>
      <c r="O23" s="152"/>
      <c r="P23" s="147"/>
      <c r="Q23" s="148"/>
      <c r="R23" s="149"/>
      <c r="S23" s="149"/>
      <c r="T23" s="149"/>
    </row>
    <row r="24" spans="1:36" s="7" customFormat="1" ht="17.25" thickTop="1" thickBot="1" x14ac:dyDescent="0.3">
      <c r="A24" s="282"/>
      <c r="B24" s="282"/>
      <c r="C24" s="282"/>
      <c r="D24" s="558" t="s">
        <v>255</v>
      </c>
      <c r="E24" s="282"/>
      <c r="F24" s="282"/>
      <c r="G24" s="584">
        <f t="shared" ref="G24:T24" si="11">G5+G12</f>
        <v>0</v>
      </c>
      <c r="H24" s="588">
        <f t="shared" si="11"/>
        <v>0</v>
      </c>
      <c r="I24" s="588">
        <f t="shared" si="11"/>
        <v>0</v>
      </c>
      <c r="J24" s="588">
        <f t="shared" si="11"/>
        <v>0</v>
      </c>
      <c r="K24" s="589">
        <f t="shared" si="11"/>
        <v>0</v>
      </c>
      <c r="L24" s="590">
        <f t="shared" si="11"/>
        <v>0</v>
      </c>
      <c r="M24" s="591">
        <f t="shared" si="11"/>
        <v>0</v>
      </c>
      <c r="N24" s="591">
        <f t="shared" si="11"/>
        <v>0</v>
      </c>
      <c r="O24" s="592">
        <f t="shared" si="11"/>
        <v>0</v>
      </c>
      <c r="P24" s="593">
        <f t="shared" si="11"/>
        <v>0</v>
      </c>
      <c r="Q24" s="588">
        <f t="shared" si="11"/>
        <v>0</v>
      </c>
      <c r="R24" s="589">
        <f t="shared" si="11"/>
        <v>0</v>
      </c>
      <c r="S24" s="589">
        <f t="shared" si="11"/>
        <v>0</v>
      </c>
      <c r="T24" s="559">
        <f t="shared" si="11"/>
        <v>0</v>
      </c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</row>
    <row r="25" spans="1:36" ht="13.5" customHeight="1" thickTop="1" x14ac:dyDescent="0.2">
      <c r="A25" s="211"/>
      <c r="B25" s="211"/>
      <c r="C25" s="211"/>
      <c r="D25" s="211"/>
      <c r="E25" s="211"/>
      <c r="F25" s="211"/>
      <c r="G25" s="585" t="s">
        <v>8</v>
      </c>
      <c r="H25" s="563"/>
      <c r="I25" s="563"/>
      <c r="J25" s="563"/>
      <c r="K25" s="561"/>
      <c r="L25" s="563" t="s">
        <v>9</v>
      </c>
      <c r="M25" s="563"/>
      <c r="N25" s="562"/>
      <c r="O25" s="586"/>
      <c r="P25" s="563" t="s">
        <v>10</v>
      </c>
      <c r="Q25" s="563"/>
      <c r="R25" s="563"/>
      <c r="S25" s="563"/>
      <c r="T25" s="586"/>
    </row>
    <row r="26" spans="1:36" ht="15.75" x14ac:dyDescent="0.25">
      <c r="A26" s="211"/>
      <c r="B26" s="322"/>
      <c r="C26" s="322"/>
      <c r="D26" s="211"/>
      <c r="E26" s="220"/>
      <c r="F26" s="525" t="s">
        <v>11</v>
      </c>
      <c r="G26" s="581" t="str">
        <f t="shared" ref="G26:R26" si="12">IF(G$3="","",G$3)</f>
        <v/>
      </c>
      <c r="H26" s="560" t="str">
        <f t="shared" si="12"/>
        <v/>
      </c>
      <c r="I26" s="560" t="str">
        <f>IF(I$3="","",I$3)</f>
        <v/>
      </c>
      <c r="J26" s="560" t="str">
        <f t="shared" si="12"/>
        <v/>
      </c>
      <c r="K26" s="561" t="str">
        <f t="shared" si="12"/>
        <v/>
      </c>
      <c r="L26" s="581" t="str">
        <f t="shared" si="12"/>
        <v/>
      </c>
      <c r="M26" s="560" t="str">
        <f t="shared" si="12"/>
        <v/>
      </c>
      <c r="N26" s="599" t="str">
        <f t="shared" si="12"/>
        <v/>
      </c>
      <c r="O26" s="561" t="str">
        <f t="shared" si="12"/>
        <v/>
      </c>
      <c r="P26" s="581" t="str">
        <f t="shared" si="12"/>
        <v/>
      </c>
      <c r="Q26" s="560" t="str">
        <f t="shared" si="12"/>
        <v/>
      </c>
      <c r="R26" s="561" t="str">
        <f t="shared" si="12"/>
        <v/>
      </c>
      <c r="S26" s="561" t="str">
        <f t="shared" ref="S26:T26" si="13">IF(R26="","",R26+1)</f>
        <v/>
      </c>
      <c r="T26" s="514" t="str">
        <f t="shared" si="13"/>
        <v/>
      </c>
    </row>
    <row r="27" spans="1:36" ht="138.75" customHeight="1" thickBot="1" x14ac:dyDescent="0.25">
      <c r="A27" s="323"/>
      <c r="B27" s="323"/>
      <c r="C27" s="323"/>
      <c r="D27" s="214" t="s">
        <v>318</v>
      </c>
      <c r="E27" s="214"/>
      <c r="F27" s="214"/>
      <c r="G27" s="516" t="s">
        <v>284</v>
      </c>
      <c r="H27" s="509" t="s">
        <v>285</v>
      </c>
      <c r="I27" s="509" t="s">
        <v>286</v>
      </c>
      <c r="J27" s="509" t="s">
        <v>287</v>
      </c>
      <c r="K27" s="510" t="s">
        <v>12</v>
      </c>
      <c r="L27" s="517" t="s">
        <v>13</v>
      </c>
      <c r="M27" s="518" t="s">
        <v>14</v>
      </c>
      <c r="N27" s="518" t="s">
        <v>244</v>
      </c>
      <c r="O27" s="519" t="s">
        <v>16</v>
      </c>
      <c r="P27" s="517" t="s">
        <v>17</v>
      </c>
      <c r="Q27" s="518" t="s">
        <v>18</v>
      </c>
      <c r="R27" s="520" t="s">
        <v>19</v>
      </c>
      <c r="S27" s="520" t="s">
        <v>20</v>
      </c>
      <c r="T27" s="520" t="s">
        <v>21</v>
      </c>
    </row>
    <row r="28" spans="1:36" ht="17.25" thickTop="1" thickBot="1" x14ac:dyDescent="0.3">
      <c r="A28" s="244" t="s">
        <v>256</v>
      </c>
      <c r="B28" s="245"/>
      <c r="C28" s="245"/>
      <c r="D28" s="245"/>
      <c r="E28" s="245"/>
      <c r="F28" s="245"/>
      <c r="G28" s="153"/>
      <c r="H28" s="154"/>
      <c r="I28" s="154"/>
      <c r="J28" s="154"/>
      <c r="K28" s="155"/>
      <c r="L28" s="156"/>
      <c r="M28" s="157"/>
      <c r="N28" s="157"/>
      <c r="O28" s="157"/>
      <c r="P28" s="153"/>
      <c r="Q28" s="154"/>
      <c r="R28" s="155"/>
      <c r="S28" s="155"/>
      <c r="T28" s="155"/>
    </row>
    <row r="29" spans="1:36" ht="17.25" thickTop="1" thickBot="1" x14ac:dyDescent="0.3">
      <c r="A29" s="241"/>
      <c r="B29" s="253" t="s">
        <v>257</v>
      </c>
      <c r="C29" s="255"/>
      <c r="D29" s="255"/>
      <c r="E29" s="255"/>
      <c r="F29" s="255"/>
      <c r="G29" s="16"/>
      <c r="H29" s="17"/>
      <c r="I29" s="17"/>
      <c r="J29" s="17"/>
      <c r="K29" s="18"/>
      <c r="L29" s="158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44" t="s">
        <v>91</v>
      </c>
      <c r="B30" s="245"/>
      <c r="C30" s="245"/>
      <c r="D30" s="245"/>
      <c r="E30" s="245"/>
      <c r="F30" s="245"/>
      <c r="G30" s="276">
        <f t="shared" ref="G30:H30" si="14">SUM(G31,G33)</f>
        <v>0</v>
      </c>
      <c r="H30" s="277">
        <f t="shared" si="14"/>
        <v>0</v>
      </c>
      <c r="I30" s="277">
        <f>SUM(I31,I33)</f>
        <v>0</v>
      </c>
      <c r="J30" s="277">
        <f t="shared" ref="J30:T30" si="15">SUM(J31,J33)</f>
        <v>0</v>
      </c>
      <c r="K30" s="278">
        <f t="shared" si="15"/>
        <v>0</v>
      </c>
      <c r="L30" s="441">
        <f t="shared" si="15"/>
        <v>0</v>
      </c>
      <c r="M30" s="281">
        <f t="shared" si="15"/>
        <v>0</v>
      </c>
      <c r="N30" s="281">
        <f t="shared" si="15"/>
        <v>0</v>
      </c>
      <c r="O30" s="281">
        <f t="shared" si="15"/>
        <v>0</v>
      </c>
      <c r="P30" s="276">
        <f t="shared" si="15"/>
        <v>0</v>
      </c>
      <c r="Q30" s="277">
        <f t="shared" si="15"/>
        <v>0</v>
      </c>
      <c r="R30" s="278">
        <f t="shared" si="15"/>
        <v>0</v>
      </c>
      <c r="S30" s="278">
        <f t="shared" si="15"/>
        <v>0</v>
      </c>
      <c r="T30" s="278">
        <f t="shared" si="15"/>
        <v>0</v>
      </c>
    </row>
    <row r="31" spans="1:36" ht="16.5" thickTop="1" x14ac:dyDescent="0.25">
      <c r="A31" s="211"/>
      <c r="B31" s="223" t="s">
        <v>258</v>
      </c>
      <c r="C31" s="231"/>
      <c r="D31" s="231"/>
      <c r="E31" s="231"/>
      <c r="F31" s="231"/>
      <c r="G31" s="135"/>
      <c r="H31" s="136"/>
      <c r="I31" s="136"/>
      <c r="J31" s="136"/>
      <c r="K31" s="137"/>
      <c r="L31" s="159"/>
      <c r="M31" s="140"/>
      <c r="N31" s="140"/>
      <c r="O31" s="140"/>
      <c r="P31" s="135"/>
      <c r="Q31" s="136"/>
      <c r="R31" s="137"/>
      <c r="S31" s="137"/>
      <c r="T31" s="137"/>
    </row>
    <row r="32" spans="1:36" x14ac:dyDescent="0.2">
      <c r="A32" s="211"/>
      <c r="B32" s="204"/>
      <c r="C32" s="463" t="s">
        <v>259</v>
      </c>
      <c r="D32" s="463"/>
      <c r="E32" s="463"/>
      <c r="F32" s="463"/>
      <c r="G32" s="160"/>
      <c r="H32" s="161"/>
      <c r="I32" s="161"/>
      <c r="J32" s="161"/>
      <c r="K32" s="162"/>
      <c r="L32" s="163"/>
      <c r="M32" s="164"/>
      <c r="N32" s="164"/>
      <c r="O32" s="164"/>
      <c r="P32" s="160"/>
      <c r="Q32" s="161"/>
      <c r="R32" s="162"/>
      <c r="S32" s="162"/>
      <c r="T32" s="162"/>
    </row>
    <row r="33" spans="1:36" ht="15.75" x14ac:dyDescent="0.25">
      <c r="A33" s="211"/>
      <c r="B33" s="223" t="s">
        <v>260</v>
      </c>
      <c r="C33" s="231"/>
      <c r="D33" s="231"/>
      <c r="E33" s="231"/>
      <c r="F33" s="231"/>
      <c r="G33" s="232">
        <f t="shared" ref="G33:H33" si="16">SUM(G34:G35,G37:G39)</f>
        <v>0</v>
      </c>
      <c r="H33" s="233">
        <f t="shared" si="16"/>
        <v>0</v>
      </c>
      <c r="I33" s="233">
        <f>SUM(I34:I35,I37:I39)</f>
        <v>0</v>
      </c>
      <c r="J33" s="233">
        <f t="shared" ref="J33:T33" si="17">SUM(J34:J35,J37:J39)</f>
        <v>0</v>
      </c>
      <c r="K33" s="234">
        <f t="shared" si="17"/>
        <v>0</v>
      </c>
      <c r="L33" s="465">
        <f t="shared" si="17"/>
        <v>0</v>
      </c>
      <c r="M33" s="237">
        <f t="shared" si="17"/>
        <v>0</v>
      </c>
      <c r="N33" s="237">
        <f t="shared" si="17"/>
        <v>0</v>
      </c>
      <c r="O33" s="237">
        <f t="shared" si="17"/>
        <v>0</v>
      </c>
      <c r="P33" s="232">
        <f t="shared" si="17"/>
        <v>0</v>
      </c>
      <c r="Q33" s="233">
        <f t="shared" si="17"/>
        <v>0</v>
      </c>
      <c r="R33" s="234">
        <f t="shared" si="17"/>
        <v>0</v>
      </c>
      <c r="S33" s="234">
        <f t="shared" si="17"/>
        <v>0</v>
      </c>
      <c r="T33" s="234">
        <f t="shared" si="17"/>
        <v>0</v>
      </c>
    </row>
    <row r="34" spans="1:36" x14ac:dyDescent="0.2">
      <c r="A34" s="211"/>
      <c r="B34" s="211"/>
      <c r="C34" s="463" t="s">
        <v>261</v>
      </c>
      <c r="D34" s="463"/>
      <c r="E34" s="463"/>
      <c r="F34" s="463"/>
      <c r="G34" s="160"/>
      <c r="H34" s="161"/>
      <c r="I34" s="161"/>
      <c r="J34" s="161"/>
      <c r="K34" s="162"/>
      <c r="L34" s="163"/>
      <c r="M34" s="164"/>
      <c r="N34" s="164"/>
      <c r="O34" s="164"/>
      <c r="P34" s="160"/>
      <c r="Q34" s="161"/>
      <c r="R34" s="162"/>
      <c r="S34" s="162"/>
      <c r="T34" s="162"/>
    </row>
    <row r="35" spans="1:36" x14ac:dyDescent="0.2">
      <c r="A35" s="211"/>
      <c r="B35" s="211"/>
      <c r="C35" s="464" t="s">
        <v>262</v>
      </c>
      <c r="D35" s="464"/>
      <c r="E35" s="464"/>
      <c r="F35" s="464"/>
      <c r="G35" s="160"/>
      <c r="H35" s="161"/>
      <c r="I35" s="161"/>
      <c r="J35" s="161"/>
      <c r="K35" s="162"/>
      <c r="L35" s="163"/>
      <c r="M35" s="164"/>
      <c r="N35" s="164"/>
      <c r="O35" s="164"/>
      <c r="P35" s="160"/>
      <c r="Q35" s="161"/>
      <c r="R35" s="162"/>
      <c r="S35" s="162"/>
      <c r="T35" s="162"/>
    </row>
    <row r="36" spans="1:36" x14ac:dyDescent="0.2">
      <c r="A36" s="211"/>
      <c r="B36" s="211"/>
      <c r="C36" s="211"/>
      <c r="D36" s="477" t="s">
        <v>263</v>
      </c>
      <c r="E36" s="477"/>
      <c r="F36" s="477"/>
      <c r="G36" s="160"/>
      <c r="H36" s="161"/>
      <c r="I36" s="161"/>
      <c r="J36" s="161"/>
      <c r="K36" s="162"/>
      <c r="L36" s="163"/>
      <c r="M36" s="164"/>
      <c r="N36" s="164"/>
      <c r="O36" s="164"/>
      <c r="P36" s="160"/>
      <c r="Q36" s="161"/>
      <c r="R36" s="162"/>
      <c r="S36" s="162"/>
      <c r="T36" s="162"/>
    </row>
    <row r="37" spans="1:36" x14ac:dyDescent="0.2">
      <c r="A37" s="211"/>
      <c r="B37" s="211"/>
      <c r="C37" s="463" t="s">
        <v>264</v>
      </c>
      <c r="D37" s="463"/>
      <c r="E37" s="463"/>
      <c r="F37" s="463"/>
      <c r="G37" s="160"/>
      <c r="H37" s="161"/>
      <c r="I37" s="161"/>
      <c r="J37" s="161"/>
      <c r="K37" s="162"/>
      <c r="L37" s="163"/>
      <c r="M37" s="164"/>
      <c r="N37" s="164"/>
      <c r="O37" s="164"/>
      <c r="P37" s="160"/>
      <c r="Q37" s="161"/>
      <c r="R37" s="162"/>
      <c r="S37" s="162"/>
      <c r="T37" s="162"/>
    </row>
    <row r="38" spans="1:36" x14ac:dyDescent="0.2">
      <c r="A38" s="211"/>
      <c r="B38" s="211"/>
      <c r="C38" s="463" t="s">
        <v>265</v>
      </c>
      <c r="D38" s="463"/>
      <c r="E38" s="463"/>
      <c r="F38" s="463"/>
      <c r="G38" s="160"/>
      <c r="H38" s="161"/>
      <c r="I38" s="161"/>
      <c r="J38" s="161"/>
      <c r="K38" s="162"/>
      <c r="L38" s="163"/>
      <c r="M38" s="164"/>
      <c r="N38" s="164"/>
      <c r="O38" s="164"/>
      <c r="P38" s="160"/>
      <c r="Q38" s="161"/>
      <c r="R38" s="162"/>
      <c r="S38" s="162"/>
      <c r="T38" s="162"/>
    </row>
    <row r="39" spans="1:36" ht="15.75" thickBot="1" x14ac:dyDescent="0.25">
      <c r="A39" s="211"/>
      <c r="B39" s="211"/>
      <c r="C39" s="463" t="s">
        <v>266</v>
      </c>
      <c r="D39" s="463"/>
      <c r="E39" s="463"/>
      <c r="F39" s="463"/>
      <c r="G39" s="160"/>
      <c r="H39" s="161"/>
      <c r="I39" s="161"/>
      <c r="J39" s="161"/>
      <c r="K39" s="162"/>
      <c r="L39" s="163"/>
      <c r="M39" s="164"/>
      <c r="N39" s="164"/>
      <c r="O39" s="164"/>
      <c r="P39" s="160"/>
      <c r="Q39" s="161"/>
      <c r="R39" s="162"/>
      <c r="S39" s="162"/>
      <c r="T39" s="162"/>
    </row>
    <row r="40" spans="1:36" ht="17.25" thickTop="1" thickBot="1" x14ac:dyDescent="0.3">
      <c r="A40" s="245" t="s">
        <v>267</v>
      </c>
      <c r="B40" s="245"/>
      <c r="C40" s="245"/>
      <c r="D40" s="245"/>
      <c r="E40" s="245"/>
      <c r="F40" s="245"/>
      <c r="G40" s="153"/>
      <c r="H40" s="154"/>
      <c r="I40" s="154"/>
      <c r="J40" s="154"/>
      <c r="K40" s="155"/>
      <c r="L40" s="156"/>
      <c r="M40" s="157"/>
      <c r="N40" s="157"/>
      <c r="O40" s="157"/>
      <c r="P40" s="153"/>
      <c r="Q40" s="154"/>
      <c r="R40" s="155"/>
      <c r="S40" s="155"/>
      <c r="T40" s="155"/>
    </row>
    <row r="41" spans="1:36" ht="16.5" thickTop="1" thickBot="1" x14ac:dyDescent="0.25">
      <c r="A41" s="211"/>
      <c r="B41" s="211"/>
      <c r="C41" s="464" t="s">
        <v>268</v>
      </c>
      <c r="D41" s="464"/>
      <c r="E41" s="464"/>
      <c r="F41" s="464"/>
      <c r="G41" s="38"/>
      <c r="H41" s="165"/>
      <c r="I41" s="165"/>
      <c r="J41" s="165"/>
      <c r="K41" s="166"/>
      <c r="L41" s="167"/>
      <c r="M41" s="168"/>
      <c r="N41" s="168"/>
      <c r="O41" s="168"/>
      <c r="P41" s="38"/>
      <c r="Q41" s="165"/>
      <c r="R41" s="166"/>
      <c r="S41" s="166"/>
      <c r="T41" s="166"/>
    </row>
    <row r="42" spans="1:36" ht="17.25" thickTop="1" thickBot="1" x14ac:dyDescent="0.3">
      <c r="A42" s="282"/>
      <c r="B42" s="282"/>
      <c r="C42" s="282"/>
      <c r="D42" s="558" t="s">
        <v>269</v>
      </c>
      <c r="E42" s="282"/>
      <c r="F42" s="282"/>
      <c r="G42" s="593">
        <f t="shared" ref="G42:H42" si="18">SUM(G28,G30,G40)</f>
        <v>0</v>
      </c>
      <c r="H42" s="588">
        <f t="shared" si="18"/>
        <v>0</v>
      </c>
      <c r="I42" s="588">
        <f>SUM(I28,I30,I40)</f>
        <v>0</v>
      </c>
      <c r="J42" s="588">
        <f t="shared" ref="J42:T42" si="19">SUM(J28,J30,J40)</f>
        <v>0</v>
      </c>
      <c r="K42" s="589">
        <f t="shared" si="19"/>
        <v>0</v>
      </c>
      <c r="L42" s="594">
        <f t="shared" si="19"/>
        <v>0</v>
      </c>
      <c r="M42" s="592">
        <f t="shared" si="19"/>
        <v>0</v>
      </c>
      <c r="N42" s="592">
        <f t="shared" si="19"/>
        <v>0</v>
      </c>
      <c r="O42" s="600">
        <f t="shared" si="19"/>
        <v>0</v>
      </c>
      <c r="P42" s="593">
        <f t="shared" si="19"/>
        <v>0</v>
      </c>
      <c r="Q42" s="588">
        <f t="shared" si="19"/>
        <v>0</v>
      </c>
      <c r="R42" s="589">
        <f t="shared" si="19"/>
        <v>0</v>
      </c>
      <c r="S42" s="602">
        <f t="shared" si="19"/>
        <v>0</v>
      </c>
      <c r="T42" s="589">
        <f t="shared" si="19"/>
        <v>0</v>
      </c>
    </row>
    <row r="43" spans="1:36" ht="13.5" customHeight="1" thickTop="1" x14ac:dyDescent="0.25">
      <c r="A43" s="211"/>
      <c r="B43" s="211"/>
      <c r="C43" s="211"/>
      <c r="D43" s="211"/>
      <c r="E43" s="211"/>
      <c r="F43" s="211"/>
      <c r="G43" s="595" t="s">
        <v>8</v>
      </c>
      <c r="H43" s="598"/>
      <c r="I43" s="562"/>
      <c r="J43" s="562"/>
      <c r="K43" s="586"/>
      <c r="L43" s="601" t="s">
        <v>9</v>
      </c>
      <c r="M43" s="562"/>
      <c r="N43" s="562"/>
      <c r="O43" s="586"/>
      <c r="P43" s="597" t="s">
        <v>10</v>
      </c>
      <c r="Q43" s="596"/>
      <c r="R43" s="596"/>
      <c r="S43" s="562"/>
      <c r="T43" s="586"/>
    </row>
    <row r="44" spans="1:36" ht="15.75" x14ac:dyDescent="0.25">
      <c r="A44" s="211"/>
      <c r="B44" s="220"/>
      <c r="C44" s="211"/>
      <c r="D44" s="211"/>
      <c r="E44" s="220"/>
      <c r="F44" s="525" t="s">
        <v>11</v>
      </c>
      <c r="G44" s="581" t="str">
        <f t="shared" ref="G44:R44" si="20">IF(G$3="","",G$3)</f>
        <v/>
      </c>
      <c r="H44" s="599" t="str">
        <f t="shared" si="20"/>
        <v/>
      </c>
      <c r="I44" s="599" t="str">
        <f>IF(I$3="","",I$3)</f>
        <v/>
      </c>
      <c r="J44" s="599" t="str">
        <f t="shared" si="20"/>
        <v/>
      </c>
      <c r="K44" s="587" t="str">
        <f t="shared" si="20"/>
        <v/>
      </c>
      <c r="L44" s="599" t="str">
        <f t="shared" si="20"/>
        <v/>
      </c>
      <c r="M44" s="599" t="str">
        <f t="shared" si="20"/>
        <v/>
      </c>
      <c r="N44" s="599" t="str">
        <f t="shared" si="20"/>
        <v/>
      </c>
      <c r="O44" s="561" t="str">
        <f t="shared" si="20"/>
        <v/>
      </c>
      <c r="P44" s="581" t="str">
        <f t="shared" si="20"/>
        <v/>
      </c>
      <c r="Q44" s="560" t="str">
        <f t="shared" si="20"/>
        <v/>
      </c>
      <c r="R44" s="587" t="str">
        <f t="shared" si="20"/>
        <v/>
      </c>
      <c r="S44" s="599" t="str">
        <f t="shared" ref="S44:T44" si="21">IF(R44="","",R44+1)</f>
        <v/>
      </c>
      <c r="T44" s="586" t="str">
        <f t="shared" si="21"/>
        <v/>
      </c>
    </row>
    <row r="45" spans="1:36" ht="135.75" customHeight="1" thickBot="1" x14ac:dyDescent="0.25">
      <c r="A45" s="325"/>
      <c r="B45" s="214"/>
      <c r="C45" s="214"/>
      <c r="D45" s="214" t="s">
        <v>120</v>
      </c>
      <c r="E45" s="214"/>
      <c r="F45" s="214"/>
      <c r="G45" s="516" t="s">
        <v>284</v>
      </c>
      <c r="H45" s="509" t="s">
        <v>285</v>
      </c>
      <c r="I45" s="509" t="s">
        <v>286</v>
      </c>
      <c r="J45" s="509" t="s">
        <v>287</v>
      </c>
      <c r="K45" s="510" t="s">
        <v>12</v>
      </c>
      <c r="L45" s="521" t="s">
        <v>13</v>
      </c>
      <c r="M45" s="522" t="s">
        <v>14</v>
      </c>
      <c r="N45" s="522" t="s">
        <v>244</v>
      </c>
      <c r="O45" s="523" t="s">
        <v>16</v>
      </c>
      <c r="P45" s="521" t="s">
        <v>17</v>
      </c>
      <c r="Q45" s="522" t="s">
        <v>18</v>
      </c>
      <c r="R45" s="524" t="s">
        <v>19</v>
      </c>
      <c r="S45" s="524" t="s">
        <v>20</v>
      </c>
      <c r="T45" s="524" t="s">
        <v>21</v>
      </c>
    </row>
    <row r="46" spans="1:36" ht="16.5" thickTop="1" x14ac:dyDescent="0.25">
      <c r="A46" s="377" t="s">
        <v>288</v>
      </c>
      <c r="B46" s="378"/>
      <c r="C46" s="378"/>
      <c r="D46" s="378"/>
      <c r="E46" s="378"/>
      <c r="F46" s="378"/>
      <c r="G46" s="371">
        <f t="shared" ref="G46:H46" si="22">SUM(G48:G50)</f>
        <v>0</v>
      </c>
      <c r="H46" s="372">
        <f t="shared" si="22"/>
        <v>0</v>
      </c>
      <c r="I46" s="372">
        <f>SUM(I48:I50)</f>
        <v>0</v>
      </c>
      <c r="J46" s="372">
        <f t="shared" ref="J46:T46" si="23">SUM(J48:J50)</f>
        <v>0</v>
      </c>
      <c r="K46" s="373">
        <f t="shared" si="23"/>
        <v>0</v>
      </c>
      <c r="L46" s="466">
        <f t="shared" si="23"/>
        <v>0</v>
      </c>
      <c r="M46" s="375">
        <f t="shared" si="23"/>
        <v>0</v>
      </c>
      <c r="N46" s="375">
        <f t="shared" si="23"/>
        <v>0</v>
      </c>
      <c r="O46" s="376">
        <f t="shared" si="23"/>
        <v>0</v>
      </c>
      <c r="P46" s="371">
        <f t="shared" si="23"/>
        <v>0</v>
      </c>
      <c r="Q46" s="372">
        <f t="shared" si="23"/>
        <v>0</v>
      </c>
      <c r="R46" s="373">
        <f t="shared" si="23"/>
        <v>0</v>
      </c>
      <c r="S46" s="373">
        <f t="shared" si="23"/>
        <v>0</v>
      </c>
      <c r="T46" s="373">
        <f t="shared" si="23"/>
        <v>0</v>
      </c>
    </row>
    <row r="47" spans="1:36" s="49" customFormat="1" ht="30.75" customHeight="1" x14ac:dyDescent="0.2">
      <c r="A47" s="369"/>
      <c r="B47" s="651" t="s">
        <v>302</v>
      </c>
      <c r="C47" s="651"/>
      <c r="D47" s="651"/>
      <c r="E47" s="651"/>
      <c r="F47" s="651"/>
      <c r="G47" s="169"/>
      <c r="H47" s="170"/>
      <c r="I47" s="170"/>
      <c r="J47" s="170"/>
      <c r="K47" s="171"/>
      <c r="L47" s="172"/>
      <c r="M47" s="173"/>
      <c r="N47" s="174"/>
      <c r="O47" s="174"/>
      <c r="P47" s="169"/>
      <c r="Q47" s="170"/>
      <c r="R47" s="171"/>
      <c r="S47" s="171"/>
      <c r="T47" s="171"/>
      <c r="U47" s="369"/>
      <c r="V47" s="369"/>
      <c r="W47" s="369"/>
      <c r="X47" s="369"/>
      <c r="Y47" s="369"/>
      <c r="Z47" s="369"/>
      <c r="AA47" s="369"/>
      <c r="AB47" s="369"/>
      <c r="AC47" s="369"/>
      <c r="AD47" s="369"/>
      <c r="AE47" s="369"/>
      <c r="AF47" s="369"/>
      <c r="AG47" s="369"/>
      <c r="AH47" s="369"/>
      <c r="AI47" s="369"/>
      <c r="AJ47" s="369"/>
    </row>
    <row r="48" spans="1:36" x14ac:dyDescent="0.2">
      <c r="A48" s="211"/>
      <c r="B48" s="477" t="s">
        <v>123</v>
      </c>
      <c r="C48" s="477"/>
      <c r="D48" s="477"/>
      <c r="E48" s="477"/>
      <c r="F48" s="477"/>
      <c r="G48" s="175"/>
      <c r="H48" s="176"/>
      <c r="I48" s="176"/>
      <c r="J48" s="176"/>
      <c r="K48" s="177"/>
      <c r="L48" s="178"/>
      <c r="M48" s="179"/>
      <c r="N48" s="180"/>
      <c r="O48" s="180"/>
      <c r="P48" s="175"/>
      <c r="Q48" s="176"/>
      <c r="R48" s="177"/>
      <c r="S48" s="177"/>
      <c r="T48" s="177"/>
    </row>
    <row r="49" spans="1:36" x14ac:dyDescent="0.2">
      <c r="A49" s="211"/>
      <c r="B49" s="478" t="s">
        <v>270</v>
      </c>
      <c r="C49" s="477"/>
      <c r="D49" s="477"/>
      <c r="E49" s="477"/>
      <c r="F49" s="477"/>
      <c r="G49" s="175"/>
      <c r="H49" s="176"/>
      <c r="I49" s="176"/>
      <c r="J49" s="176"/>
      <c r="K49" s="177"/>
      <c r="L49" s="178"/>
      <c r="M49" s="179"/>
      <c r="N49" s="180"/>
      <c r="O49" s="180"/>
      <c r="P49" s="175"/>
      <c r="Q49" s="176"/>
      <c r="R49" s="177"/>
      <c r="S49" s="177"/>
      <c r="T49" s="177"/>
    </row>
    <row r="50" spans="1:36" x14ac:dyDescent="0.2">
      <c r="A50" s="211"/>
      <c r="B50" s="477" t="s">
        <v>271</v>
      </c>
      <c r="C50" s="477"/>
      <c r="D50" s="477"/>
      <c r="E50" s="477"/>
      <c r="F50" s="477"/>
      <c r="G50" s="160"/>
      <c r="H50" s="161"/>
      <c r="I50" s="161"/>
      <c r="J50" s="161"/>
      <c r="K50" s="162"/>
      <c r="L50" s="181"/>
      <c r="M50" s="182"/>
      <c r="N50" s="164"/>
      <c r="O50" s="164"/>
      <c r="P50" s="160"/>
      <c r="Q50" s="161"/>
      <c r="R50" s="162"/>
      <c r="S50" s="162"/>
      <c r="T50" s="162"/>
    </row>
    <row r="51" spans="1:36" s="117" customFormat="1" x14ac:dyDescent="0.2">
      <c r="A51" s="370"/>
      <c r="B51" s="479"/>
      <c r="C51" s="479" t="s">
        <v>268</v>
      </c>
      <c r="D51" s="479"/>
      <c r="E51" s="479"/>
      <c r="F51" s="479"/>
      <c r="G51" s="183"/>
      <c r="H51" s="184"/>
      <c r="I51" s="184"/>
      <c r="J51" s="184"/>
      <c r="K51" s="185"/>
      <c r="L51" s="186"/>
      <c r="M51" s="187"/>
      <c r="N51" s="188"/>
      <c r="O51" s="188"/>
      <c r="P51" s="183"/>
      <c r="Q51" s="184"/>
      <c r="R51" s="185"/>
      <c r="S51" s="185"/>
      <c r="T51" s="185"/>
      <c r="U51" s="370"/>
      <c r="V51" s="370"/>
      <c r="W51" s="370"/>
      <c r="X51" s="370"/>
      <c r="Y51" s="370"/>
      <c r="Z51" s="370"/>
      <c r="AA51" s="370"/>
      <c r="AB51" s="370"/>
      <c r="AC51" s="370"/>
      <c r="AD51" s="370"/>
      <c r="AE51" s="370"/>
      <c r="AF51" s="370"/>
      <c r="AG51" s="370"/>
      <c r="AH51" s="370"/>
      <c r="AI51" s="370"/>
      <c r="AJ51" s="370"/>
    </row>
    <row r="52" spans="1:36" s="204" customFormat="1" ht="15.75" x14ac:dyDescent="0.25">
      <c r="A52" s="467" t="s">
        <v>289</v>
      </c>
      <c r="B52" s="468"/>
      <c r="C52" s="468"/>
      <c r="D52" s="468"/>
      <c r="E52" s="468"/>
      <c r="F52" s="468"/>
      <c r="G52" s="469">
        <f t="shared" ref="G52:H52" si="24">SUM(G53:G58,G60:G61)</f>
        <v>0</v>
      </c>
      <c r="H52" s="470">
        <f t="shared" si="24"/>
        <v>0</v>
      </c>
      <c r="I52" s="470">
        <f>SUM(I53:I58,I60:I61)</f>
        <v>0</v>
      </c>
      <c r="J52" s="470">
        <f t="shared" ref="J52:T52" si="25">SUM(J53:J58,J60:J61)</f>
        <v>0</v>
      </c>
      <c r="K52" s="471">
        <f t="shared" si="25"/>
        <v>0</v>
      </c>
      <c r="L52" s="472">
        <f t="shared" si="25"/>
        <v>0</v>
      </c>
      <c r="M52" s="473">
        <f t="shared" si="25"/>
        <v>0</v>
      </c>
      <c r="N52" s="473">
        <f t="shared" si="25"/>
        <v>0</v>
      </c>
      <c r="O52" s="474">
        <f t="shared" si="25"/>
        <v>0</v>
      </c>
      <c r="P52" s="469">
        <f t="shared" si="25"/>
        <v>0</v>
      </c>
      <c r="Q52" s="470">
        <f t="shared" si="25"/>
        <v>0</v>
      </c>
      <c r="R52" s="471">
        <f t="shared" si="25"/>
        <v>0</v>
      </c>
      <c r="S52" s="471">
        <f t="shared" si="25"/>
        <v>0</v>
      </c>
      <c r="T52" s="471">
        <f t="shared" si="25"/>
        <v>0</v>
      </c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</row>
    <row r="53" spans="1:36" x14ac:dyDescent="0.2">
      <c r="A53" s="211"/>
      <c r="B53" s="243" t="s">
        <v>128</v>
      </c>
      <c r="C53" s="243"/>
      <c r="D53" s="243"/>
      <c r="E53" s="243"/>
      <c r="F53" s="243"/>
      <c r="G53" s="16"/>
      <c r="H53" s="17"/>
      <c r="I53" s="17"/>
      <c r="J53" s="17"/>
      <c r="K53" s="18"/>
      <c r="L53" s="134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11"/>
      <c r="B54" s="480" t="s">
        <v>129</v>
      </c>
      <c r="C54" s="480"/>
      <c r="D54" s="480"/>
      <c r="E54" s="480"/>
      <c r="F54" s="477"/>
      <c r="G54" s="160"/>
      <c r="H54" s="161"/>
      <c r="I54" s="161"/>
      <c r="J54" s="161"/>
      <c r="K54" s="162"/>
      <c r="L54" s="181"/>
      <c r="M54" s="182"/>
      <c r="N54" s="164"/>
      <c r="O54" s="164"/>
      <c r="P54" s="160"/>
      <c r="Q54" s="161"/>
      <c r="R54" s="162"/>
      <c r="S54" s="162"/>
      <c r="T54" s="162"/>
    </row>
    <row r="55" spans="1:36" x14ac:dyDescent="0.2">
      <c r="A55" s="211"/>
      <c r="B55" s="477" t="s">
        <v>130</v>
      </c>
      <c r="C55" s="477"/>
      <c r="D55" s="477"/>
      <c r="E55" s="477"/>
      <c r="F55" s="477"/>
      <c r="G55" s="160"/>
      <c r="H55" s="161"/>
      <c r="I55" s="161"/>
      <c r="J55" s="161"/>
      <c r="K55" s="162"/>
      <c r="L55" s="181"/>
      <c r="M55" s="182"/>
      <c r="N55" s="164"/>
      <c r="O55" s="164"/>
      <c r="P55" s="160"/>
      <c r="Q55" s="161"/>
      <c r="R55" s="162"/>
      <c r="S55" s="162"/>
      <c r="T55" s="162"/>
    </row>
    <row r="56" spans="1:36" x14ac:dyDescent="0.2">
      <c r="A56" s="211"/>
      <c r="B56" s="477" t="s">
        <v>272</v>
      </c>
      <c r="C56" s="477"/>
      <c r="D56" s="477"/>
      <c r="E56" s="477"/>
      <c r="F56" s="477"/>
      <c r="G56" s="160"/>
      <c r="H56" s="161"/>
      <c r="I56" s="161"/>
      <c r="J56" s="161"/>
      <c r="K56" s="162"/>
      <c r="L56" s="181"/>
      <c r="M56" s="182"/>
      <c r="N56" s="164"/>
      <c r="O56" s="164"/>
      <c r="P56" s="160"/>
      <c r="Q56" s="161"/>
      <c r="R56" s="162"/>
      <c r="S56" s="162"/>
      <c r="T56" s="162"/>
    </row>
    <row r="57" spans="1:36" x14ac:dyDescent="0.2">
      <c r="A57" s="211"/>
      <c r="B57" s="477" t="s">
        <v>273</v>
      </c>
      <c r="C57" s="477"/>
      <c r="D57" s="477"/>
      <c r="E57" s="477"/>
      <c r="F57" s="477"/>
      <c r="G57" s="175"/>
      <c r="H57" s="176"/>
      <c r="I57" s="176"/>
      <c r="J57" s="176"/>
      <c r="K57" s="177"/>
      <c r="L57" s="178"/>
      <c r="M57" s="179"/>
      <c r="N57" s="180"/>
      <c r="O57" s="180"/>
      <c r="P57" s="175"/>
      <c r="Q57" s="176"/>
      <c r="R57" s="177"/>
      <c r="S57" s="177"/>
      <c r="T57" s="177"/>
    </row>
    <row r="58" spans="1:36" x14ac:dyDescent="0.2">
      <c r="A58" s="211"/>
      <c r="B58" s="477" t="s">
        <v>274</v>
      </c>
      <c r="C58" s="477"/>
      <c r="D58" s="477"/>
      <c r="E58" s="477"/>
      <c r="F58" s="477"/>
      <c r="G58" s="160"/>
      <c r="H58" s="161"/>
      <c r="I58" s="161"/>
      <c r="J58" s="161"/>
      <c r="K58" s="162"/>
      <c r="L58" s="181"/>
      <c r="M58" s="182"/>
      <c r="N58" s="164"/>
      <c r="O58" s="164"/>
      <c r="P58" s="160"/>
      <c r="Q58" s="161"/>
      <c r="R58" s="162"/>
      <c r="S58" s="162"/>
      <c r="T58" s="162"/>
    </row>
    <row r="59" spans="1:36" s="117" customFormat="1" x14ac:dyDescent="0.2">
      <c r="A59" s="370"/>
      <c r="B59" s="481"/>
      <c r="C59" s="481" t="s">
        <v>275</v>
      </c>
      <c r="D59" s="481"/>
      <c r="E59" s="481"/>
      <c r="F59" s="481"/>
      <c r="G59" s="189"/>
      <c r="H59" s="190"/>
      <c r="I59" s="190"/>
      <c r="J59" s="190"/>
      <c r="K59" s="191"/>
      <c r="L59" s="192"/>
      <c r="M59" s="193"/>
      <c r="N59" s="194"/>
      <c r="O59" s="194"/>
      <c r="P59" s="189"/>
      <c r="Q59" s="190"/>
      <c r="R59" s="191"/>
      <c r="S59" s="191"/>
      <c r="T59" s="191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</row>
    <row r="60" spans="1:36" x14ac:dyDescent="0.2">
      <c r="A60" s="211"/>
      <c r="B60" s="477" t="s">
        <v>276</v>
      </c>
      <c r="C60" s="477"/>
      <c r="D60" s="477"/>
      <c r="E60" s="477"/>
      <c r="F60" s="477"/>
      <c r="G60" s="160"/>
      <c r="H60" s="161"/>
      <c r="I60" s="161"/>
      <c r="J60" s="161"/>
      <c r="K60" s="162"/>
      <c r="L60" s="181"/>
      <c r="M60" s="182"/>
      <c r="N60" s="164"/>
      <c r="O60" s="164"/>
      <c r="P60" s="160"/>
      <c r="Q60" s="161"/>
      <c r="R60" s="162"/>
      <c r="S60" s="162"/>
      <c r="T60" s="162"/>
    </row>
    <row r="61" spans="1:36" x14ac:dyDescent="0.2">
      <c r="A61" s="211"/>
      <c r="B61" s="477" t="s">
        <v>277</v>
      </c>
      <c r="C61" s="477"/>
      <c r="D61" s="477"/>
      <c r="E61" s="477"/>
      <c r="F61" s="477"/>
      <c r="G61" s="160"/>
      <c r="H61" s="161"/>
      <c r="I61" s="161"/>
      <c r="J61" s="161"/>
      <c r="K61" s="162"/>
      <c r="L61" s="181"/>
      <c r="M61" s="182"/>
      <c r="N61" s="164"/>
      <c r="O61" s="164"/>
      <c r="P61" s="160"/>
      <c r="Q61" s="161"/>
      <c r="R61" s="162"/>
      <c r="S61" s="162"/>
      <c r="T61" s="162"/>
    </row>
    <row r="62" spans="1:36" s="204" customFormat="1" ht="15.75" x14ac:dyDescent="0.25">
      <c r="A62" s="467" t="s">
        <v>290</v>
      </c>
      <c r="B62" s="468"/>
      <c r="C62" s="468"/>
      <c r="D62" s="468"/>
      <c r="E62" s="468"/>
      <c r="F62" s="468"/>
      <c r="G62" s="469">
        <f t="shared" ref="G62:H62" si="26">G64-G63</f>
        <v>0</v>
      </c>
      <c r="H62" s="470">
        <f t="shared" si="26"/>
        <v>0</v>
      </c>
      <c r="I62" s="470">
        <f>I64-I63</f>
        <v>0</v>
      </c>
      <c r="J62" s="470">
        <f t="shared" ref="J62:T62" si="27">J64-J63</f>
        <v>0</v>
      </c>
      <c r="K62" s="471">
        <f t="shared" si="27"/>
        <v>0</v>
      </c>
      <c r="L62" s="472">
        <f t="shared" si="27"/>
        <v>0</v>
      </c>
      <c r="M62" s="473">
        <f t="shared" si="27"/>
        <v>0</v>
      </c>
      <c r="N62" s="473">
        <f t="shared" si="27"/>
        <v>0</v>
      </c>
      <c r="O62" s="474">
        <f t="shared" si="27"/>
        <v>0</v>
      </c>
      <c r="P62" s="469">
        <f t="shared" si="27"/>
        <v>0</v>
      </c>
      <c r="Q62" s="470">
        <f t="shared" si="27"/>
        <v>0</v>
      </c>
      <c r="R62" s="471">
        <f t="shared" si="27"/>
        <v>0</v>
      </c>
      <c r="S62" s="471">
        <f t="shared" si="27"/>
        <v>0</v>
      </c>
      <c r="T62" s="471">
        <f t="shared" si="27"/>
        <v>0</v>
      </c>
      <c r="U62" s="211"/>
      <c r="V62" s="211"/>
      <c r="W62" s="211"/>
      <c r="X62" s="211"/>
      <c r="Y62" s="211"/>
      <c r="Z62" s="211"/>
      <c r="AA62" s="211"/>
      <c r="AB62" s="211"/>
      <c r="AC62" s="211"/>
      <c r="AD62" s="211"/>
      <c r="AE62" s="211"/>
      <c r="AF62" s="211"/>
      <c r="AG62" s="211"/>
      <c r="AH62" s="211"/>
      <c r="AI62" s="211"/>
      <c r="AJ62" s="211"/>
    </row>
    <row r="63" spans="1:36" x14ac:dyDescent="0.2">
      <c r="A63" s="211"/>
      <c r="B63" s="477" t="s">
        <v>278</v>
      </c>
      <c r="C63" s="477"/>
      <c r="D63" s="477"/>
      <c r="E63" s="477"/>
      <c r="F63" s="477"/>
      <c r="G63" s="160"/>
      <c r="H63" s="161"/>
      <c r="I63" s="161"/>
      <c r="J63" s="161"/>
      <c r="K63" s="162"/>
      <c r="L63" s="181"/>
      <c r="M63" s="182"/>
      <c r="N63" s="164"/>
      <c r="O63" s="164"/>
      <c r="P63" s="160"/>
      <c r="Q63" s="161"/>
      <c r="R63" s="162"/>
      <c r="S63" s="162"/>
      <c r="T63" s="162"/>
    </row>
    <row r="64" spans="1:36" x14ac:dyDescent="0.2">
      <c r="A64" s="211"/>
      <c r="B64" s="477" t="s">
        <v>279</v>
      </c>
      <c r="C64" s="477"/>
      <c r="D64" s="477"/>
      <c r="E64" s="477"/>
      <c r="F64" s="477"/>
      <c r="G64" s="160"/>
      <c r="H64" s="161"/>
      <c r="I64" s="161"/>
      <c r="J64" s="161"/>
      <c r="K64" s="162"/>
      <c r="L64" s="181"/>
      <c r="M64" s="182"/>
      <c r="N64" s="164"/>
      <c r="O64" s="164"/>
      <c r="P64" s="160"/>
      <c r="Q64" s="161"/>
      <c r="R64" s="162"/>
      <c r="S64" s="162"/>
      <c r="T64" s="162"/>
    </row>
    <row r="65" spans="1:36" s="204" customFormat="1" ht="16.5" thickBot="1" x14ac:dyDescent="0.3">
      <c r="A65" s="467" t="s">
        <v>291</v>
      </c>
      <c r="B65" s="468"/>
      <c r="C65" s="468"/>
      <c r="D65" s="468"/>
      <c r="E65" s="468"/>
      <c r="F65" s="468"/>
      <c r="G65" s="469">
        <f t="shared" ref="G65" si="28">SUM(G52)-SUM(G62)</f>
        <v>0</v>
      </c>
      <c r="H65" s="470">
        <f t="shared" ref="H65" si="29">SUM(H52)-SUM(H62)</f>
        <v>0</v>
      </c>
      <c r="I65" s="470">
        <f>SUM(I52)-SUM(I62)</f>
        <v>0</v>
      </c>
      <c r="J65" s="470">
        <f t="shared" ref="J65:R65" si="30">SUM(J52)-SUM(J62)</f>
        <v>0</v>
      </c>
      <c r="K65" s="471">
        <f t="shared" si="30"/>
        <v>0</v>
      </c>
      <c r="L65" s="472">
        <f t="shared" si="30"/>
        <v>0</v>
      </c>
      <c r="M65" s="473">
        <f>SUM(M52)-SUM(M62)</f>
        <v>0</v>
      </c>
      <c r="N65" s="473">
        <f>SUM(N52)-SUM(N62)</f>
        <v>0</v>
      </c>
      <c r="O65" s="474">
        <f t="shared" si="30"/>
        <v>0</v>
      </c>
      <c r="P65" s="469">
        <f t="shared" si="30"/>
        <v>0</v>
      </c>
      <c r="Q65" s="470">
        <f t="shared" si="30"/>
        <v>0</v>
      </c>
      <c r="R65" s="471">
        <f t="shared" si="30"/>
        <v>0</v>
      </c>
      <c r="S65" s="471">
        <f t="shared" ref="S65:T65" si="31">SUM(S52)-SUM(S62)</f>
        <v>0</v>
      </c>
      <c r="T65" s="471">
        <f t="shared" si="31"/>
        <v>0</v>
      </c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H65" s="211"/>
      <c r="AI65" s="211"/>
      <c r="AJ65" s="211"/>
    </row>
    <row r="66" spans="1:36" s="204" customFormat="1" ht="17.25" thickTop="1" thickBot="1" x14ac:dyDescent="0.3">
      <c r="A66" s="221" t="s">
        <v>292</v>
      </c>
      <c r="B66" s="222"/>
      <c r="C66" s="222"/>
      <c r="D66" s="222"/>
      <c r="E66" s="222"/>
      <c r="F66" s="222"/>
      <c r="G66" s="386">
        <f t="shared" ref="G66" si="32">SUM(G46)-SUM(G65)</f>
        <v>0</v>
      </c>
      <c r="H66" s="387">
        <f t="shared" ref="H66" si="33">SUM(H46)-SUM(H65)</f>
        <v>0</v>
      </c>
      <c r="I66" s="387">
        <f>SUM(I46)-SUM(I65)</f>
        <v>0</v>
      </c>
      <c r="J66" s="387">
        <f t="shared" ref="J66:R66" si="34">SUM(J46)-SUM(J65)</f>
        <v>0</v>
      </c>
      <c r="K66" s="388">
        <f t="shared" si="34"/>
        <v>0</v>
      </c>
      <c r="L66" s="475">
        <f t="shared" si="34"/>
        <v>0</v>
      </c>
      <c r="M66" s="390">
        <f>SUM(M46)-SUM(M65)</f>
        <v>0</v>
      </c>
      <c r="N66" s="390">
        <f>SUM(N46)-SUM(N65)</f>
        <v>0</v>
      </c>
      <c r="O66" s="391">
        <f t="shared" si="34"/>
        <v>0</v>
      </c>
      <c r="P66" s="386">
        <f t="shared" si="34"/>
        <v>0</v>
      </c>
      <c r="Q66" s="387">
        <f t="shared" si="34"/>
        <v>0</v>
      </c>
      <c r="R66" s="388">
        <f t="shared" si="34"/>
        <v>0</v>
      </c>
      <c r="S66" s="388">
        <f t="shared" ref="S66:T66" si="35">SUM(S46)-SUM(S65)</f>
        <v>0</v>
      </c>
      <c r="T66" s="388">
        <f t="shared" si="35"/>
        <v>0</v>
      </c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</row>
    <row r="67" spans="1:36" ht="16.5" thickTop="1" thickBot="1" x14ac:dyDescent="0.25">
      <c r="A67" s="482" t="s">
        <v>280</v>
      </c>
      <c r="B67" s="482"/>
      <c r="C67" s="482"/>
      <c r="D67" s="482"/>
      <c r="E67" s="482"/>
      <c r="F67" s="482"/>
      <c r="G67" s="84"/>
      <c r="H67" s="85"/>
      <c r="I67" s="85"/>
      <c r="J67" s="85"/>
      <c r="K67" s="86"/>
      <c r="L67" s="195"/>
      <c r="M67" s="88"/>
      <c r="N67" s="89"/>
      <c r="O67" s="89"/>
      <c r="P67" s="84"/>
      <c r="Q67" s="85"/>
      <c r="R67" s="86"/>
      <c r="S67" s="86"/>
      <c r="T67" s="86"/>
    </row>
    <row r="68" spans="1:36" s="204" customFormat="1" ht="17.25" thickTop="1" thickBot="1" x14ac:dyDescent="0.3">
      <c r="A68" s="221" t="s">
        <v>293</v>
      </c>
      <c r="B68" s="222"/>
      <c r="C68" s="222"/>
      <c r="D68" s="222"/>
      <c r="E68" s="222"/>
      <c r="F68" s="222"/>
      <c r="G68" s="386">
        <f t="shared" ref="G68" si="36">SUM(G66)-SUM(G67)</f>
        <v>0</v>
      </c>
      <c r="H68" s="387">
        <f t="shared" ref="H68" si="37">SUM(H66)-SUM(H67)</f>
        <v>0</v>
      </c>
      <c r="I68" s="387">
        <f>SUM(I66)-SUM(I67)</f>
        <v>0</v>
      </c>
      <c r="J68" s="387">
        <f t="shared" ref="J68:R68" si="38">SUM(J66)-SUM(J67)</f>
        <v>0</v>
      </c>
      <c r="K68" s="388">
        <f t="shared" si="38"/>
        <v>0</v>
      </c>
      <c r="L68" s="475">
        <f t="shared" si="38"/>
        <v>0</v>
      </c>
      <c r="M68" s="390">
        <f t="shared" si="38"/>
        <v>0</v>
      </c>
      <c r="N68" s="390">
        <f t="shared" si="38"/>
        <v>0</v>
      </c>
      <c r="O68" s="391">
        <f t="shared" si="38"/>
        <v>0</v>
      </c>
      <c r="P68" s="386">
        <f t="shared" si="38"/>
        <v>0</v>
      </c>
      <c r="Q68" s="387">
        <f t="shared" si="38"/>
        <v>0</v>
      </c>
      <c r="R68" s="388">
        <f t="shared" si="38"/>
        <v>0</v>
      </c>
      <c r="S68" s="388">
        <f t="shared" ref="S68:T68" si="39">SUM(S66)-SUM(S67)</f>
        <v>0</v>
      </c>
      <c r="T68" s="388">
        <f t="shared" si="39"/>
        <v>0</v>
      </c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</row>
    <row r="69" spans="1:36" ht="16.5" thickTop="1" thickBot="1" x14ac:dyDescent="0.25">
      <c r="A69" s="482" t="s">
        <v>281</v>
      </c>
      <c r="B69" s="482"/>
      <c r="C69" s="482"/>
      <c r="D69" s="482"/>
      <c r="E69" s="482"/>
      <c r="F69" s="482"/>
      <c r="G69" s="84"/>
      <c r="H69" s="85"/>
      <c r="I69" s="85"/>
      <c r="J69" s="85"/>
      <c r="K69" s="86"/>
      <c r="L69" s="195"/>
      <c r="M69" s="88"/>
      <c r="N69" s="89"/>
      <c r="O69" s="89"/>
      <c r="P69" s="84"/>
      <c r="Q69" s="85"/>
      <c r="R69" s="86"/>
      <c r="S69" s="86"/>
      <c r="T69" s="86"/>
    </row>
    <row r="70" spans="1:36" s="204" customFormat="1" ht="17.25" thickTop="1" thickBot="1" x14ac:dyDescent="0.3">
      <c r="A70" s="221" t="s">
        <v>294</v>
      </c>
      <c r="B70" s="222"/>
      <c r="C70" s="222"/>
      <c r="D70" s="222"/>
      <c r="E70" s="222"/>
      <c r="F70" s="222"/>
      <c r="G70" s="386">
        <f t="shared" ref="G70:H70" si="40">SUM(G68)-SUM(G69)</f>
        <v>0</v>
      </c>
      <c r="H70" s="387">
        <f t="shared" si="40"/>
        <v>0</v>
      </c>
      <c r="I70" s="387">
        <f>SUM(I68)-SUM(I69)</f>
        <v>0</v>
      </c>
      <c r="J70" s="387">
        <f t="shared" ref="J70:R70" si="41">SUM(J68)-SUM(J69)</f>
        <v>0</v>
      </c>
      <c r="K70" s="388">
        <f t="shared" si="41"/>
        <v>0</v>
      </c>
      <c r="L70" s="475">
        <f t="shared" si="41"/>
        <v>0</v>
      </c>
      <c r="M70" s="390">
        <f t="shared" si="41"/>
        <v>0</v>
      </c>
      <c r="N70" s="390">
        <f t="shared" si="41"/>
        <v>0</v>
      </c>
      <c r="O70" s="391">
        <f t="shared" si="41"/>
        <v>0</v>
      </c>
      <c r="P70" s="386">
        <f t="shared" si="41"/>
        <v>0</v>
      </c>
      <c r="Q70" s="387">
        <f t="shared" si="41"/>
        <v>0</v>
      </c>
      <c r="R70" s="388">
        <f t="shared" si="41"/>
        <v>0</v>
      </c>
      <c r="S70" s="388">
        <f t="shared" ref="S70:T70" si="42">SUM(S68)-SUM(S69)</f>
        <v>0</v>
      </c>
      <c r="T70" s="388">
        <f t="shared" si="42"/>
        <v>0</v>
      </c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</row>
    <row r="71" spans="1:36" ht="15.75" thickTop="1" x14ac:dyDescent="0.2">
      <c r="A71" s="477" t="s">
        <v>282</v>
      </c>
      <c r="B71" s="477"/>
      <c r="C71" s="477"/>
      <c r="D71" s="477"/>
      <c r="E71" s="477"/>
      <c r="F71" s="477"/>
      <c r="G71" s="196"/>
      <c r="H71" s="197"/>
      <c r="I71" s="197"/>
      <c r="J71" s="197"/>
      <c r="K71" s="198"/>
      <c r="L71" s="199"/>
      <c r="M71" s="200"/>
      <c r="N71" s="201"/>
      <c r="O71" s="201"/>
      <c r="P71" s="196"/>
      <c r="Q71" s="197"/>
      <c r="R71" s="198"/>
      <c r="S71" s="198"/>
      <c r="T71" s="198"/>
    </row>
    <row r="72" spans="1:36" s="4" customFormat="1" ht="39" customHeight="1" thickBot="1" x14ac:dyDescent="0.3">
      <c r="A72" s="557" t="s">
        <v>222</v>
      </c>
      <c r="B72" s="314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68"/>
      <c r="V72" s="368"/>
      <c r="W72" s="368"/>
      <c r="X72" s="368"/>
      <c r="Y72" s="368"/>
      <c r="Z72" s="368"/>
      <c r="AA72" s="368"/>
      <c r="AB72" s="368"/>
      <c r="AC72" s="368"/>
      <c r="AD72" s="368"/>
      <c r="AE72" s="368"/>
      <c r="AF72" s="368"/>
      <c r="AG72" s="368"/>
      <c r="AH72" s="368"/>
      <c r="AI72" s="368"/>
      <c r="AJ72" s="368"/>
    </row>
    <row r="73" spans="1:36" ht="30.75" customHeight="1" x14ac:dyDescent="0.2">
      <c r="A73" s="211"/>
      <c r="B73" s="211"/>
      <c r="C73" s="211"/>
      <c r="D73" s="211"/>
      <c r="E73" s="211"/>
      <c r="F73" s="211"/>
      <c r="G73" s="632" t="s">
        <v>8</v>
      </c>
      <c r="H73" s="625"/>
      <c r="I73" s="625"/>
      <c r="J73" s="625"/>
      <c r="K73" s="627"/>
      <c r="L73" s="624" t="s">
        <v>9</v>
      </c>
      <c r="M73" s="625"/>
      <c r="N73" s="626"/>
      <c r="O73" s="627"/>
      <c r="P73" s="633" t="s">
        <v>10</v>
      </c>
      <c r="Q73" s="634"/>
      <c r="R73" s="634"/>
      <c r="S73" s="634"/>
      <c r="T73" s="634"/>
    </row>
    <row r="74" spans="1:36" x14ac:dyDescent="0.2">
      <c r="A74" s="211"/>
      <c r="B74" s="211"/>
      <c r="C74" s="211"/>
      <c r="D74" s="211"/>
      <c r="E74" s="211"/>
      <c r="F74" s="211"/>
      <c r="G74" s="515" t="str">
        <f t="shared" ref="G74:R74" si="43">IF(G$3="","",G$3)</f>
        <v/>
      </c>
      <c r="H74" s="338" t="str">
        <f t="shared" si="43"/>
        <v/>
      </c>
      <c r="I74" s="338" t="str">
        <f>IF(I$3="","",I$3)</f>
        <v/>
      </c>
      <c r="J74" s="338" t="str">
        <f t="shared" si="43"/>
        <v/>
      </c>
      <c r="K74" s="514" t="str">
        <f t="shared" si="43"/>
        <v/>
      </c>
      <c r="L74" s="507" t="str">
        <f t="shared" si="43"/>
        <v/>
      </c>
      <c r="M74" s="338" t="str">
        <f t="shared" si="43"/>
        <v/>
      </c>
      <c r="N74" s="338" t="str">
        <f t="shared" si="43"/>
        <v/>
      </c>
      <c r="O74" s="514" t="str">
        <f t="shared" si="43"/>
        <v/>
      </c>
      <c r="P74" s="515" t="str">
        <f t="shared" si="43"/>
        <v/>
      </c>
      <c r="Q74" s="338" t="str">
        <f t="shared" si="43"/>
        <v/>
      </c>
      <c r="R74" s="514" t="str">
        <f t="shared" si="43"/>
        <v/>
      </c>
      <c r="S74" s="514" t="str">
        <f t="shared" ref="S74:T74" si="44">IF(R74="","",R74+1)</f>
        <v/>
      </c>
      <c r="T74" s="514" t="str">
        <f t="shared" si="44"/>
        <v/>
      </c>
    </row>
    <row r="75" spans="1:36" ht="135.75" customHeight="1" thickBot="1" x14ac:dyDescent="0.25">
      <c r="A75" s="211"/>
      <c r="B75" s="211"/>
      <c r="C75" s="211"/>
      <c r="D75" s="211"/>
      <c r="E75" s="211"/>
      <c r="F75" s="513" t="s">
        <v>223</v>
      </c>
      <c r="G75" s="516" t="s">
        <v>284</v>
      </c>
      <c r="H75" s="509" t="s">
        <v>285</v>
      </c>
      <c r="I75" s="509" t="s">
        <v>286</v>
      </c>
      <c r="J75" s="509" t="s">
        <v>287</v>
      </c>
      <c r="K75" s="510" t="s">
        <v>12</v>
      </c>
      <c r="L75" s="503" t="s">
        <v>13</v>
      </c>
      <c r="M75" s="509" t="s">
        <v>14</v>
      </c>
      <c r="N75" s="522" t="s">
        <v>244</v>
      </c>
      <c r="O75" s="523" t="s">
        <v>16</v>
      </c>
      <c r="P75" s="521" t="s">
        <v>17</v>
      </c>
      <c r="Q75" s="522" t="s">
        <v>18</v>
      </c>
      <c r="R75" s="524" t="s">
        <v>19</v>
      </c>
      <c r="S75" s="524" t="s">
        <v>20</v>
      </c>
      <c r="T75" s="524" t="s">
        <v>21</v>
      </c>
    </row>
    <row r="76" spans="1:36" ht="42.75" customHeight="1" thickTop="1" x14ac:dyDescent="0.2">
      <c r="A76" s="211"/>
      <c r="B76" s="211"/>
      <c r="C76" s="338" t="s">
        <v>224</v>
      </c>
      <c r="D76" s="628" t="s">
        <v>225</v>
      </c>
      <c r="E76" s="629"/>
      <c r="F76" s="341">
        <v>1.5</v>
      </c>
      <c r="G76" s="483">
        <f t="shared" ref="G76:T76" si="45">IF((G31+G33)=0,0,(G66+G53)/(G31+G33))</f>
        <v>0</v>
      </c>
      <c r="H76" s="484">
        <f t="shared" si="45"/>
        <v>0</v>
      </c>
      <c r="I76" s="484">
        <f t="shared" si="45"/>
        <v>0</v>
      </c>
      <c r="J76" s="484">
        <f t="shared" si="45"/>
        <v>0</v>
      </c>
      <c r="K76" s="485">
        <f t="shared" si="45"/>
        <v>0</v>
      </c>
      <c r="L76" s="486">
        <f t="shared" si="45"/>
        <v>0</v>
      </c>
      <c r="M76" s="484">
        <f t="shared" si="45"/>
        <v>0</v>
      </c>
      <c r="N76" s="484">
        <f t="shared" si="45"/>
        <v>0</v>
      </c>
      <c r="O76" s="485">
        <f t="shared" si="45"/>
        <v>0</v>
      </c>
      <c r="P76" s="483">
        <f t="shared" si="45"/>
        <v>0</v>
      </c>
      <c r="Q76" s="484">
        <f t="shared" si="45"/>
        <v>0</v>
      </c>
      <c r="R76" s="485">
        <f t="shared" si="45"/>
        <v>0</v>
      </c>
      <c r="S76" s="485">
        <f t="shared" si="45"/>
        <v>0</v>
      </c>
      <c r="T76" s="485">
        <f t="shared" si="45"/>
        <v>0</v>
      </c>
    </row>
    <row r="77" spans="1:36" ht="46.5" customHeight="1" x14ac:dyDescent="0.2">
      <c r="A77" s="211"/>
      <c r="B77" s="211"/>
      <c r="C77" s="338" t="s">
        <v>226</v>
      </c>
      <c r="D77" s="628" t="s">
        <v>227</v>
      </c>
      <c r="E77" s="629"/>
      <c r="F77" s="341">
        <v>0.08</v>
      </c>
      <c r="G77" s="483">
        <f t="shared" ref="G77:T77" si="46">IF((G31+G33)=0,0,G24/(G31+G33))</f>
        <v>0</v>
      </c>
      <c r="H77" s="484">
        <f t="shared" si="46"/>
        <v>0</v>
      </c>
      <c r="I77" s="484">
        <f t="shared" si="46"/>
        <v>0</v>
      </c>
      <c r="J77" s="484">
        <f t="shared" si="46"/>
        <v>0</v>
      </c>
      <c r="K77" s="485">
        <f t="shared" si="46"/>
        <v>0</v>
      </c>
      <c r="L77" s="486">
        <f t="shared" si="46"/>
        <v>0</v>
      </c>
      <c r="M77" s="484">
        <f t="shared" si="46"/>
        <v>0</v>
      </c>
      <c r="N77" s="484">
        <f t="shared" si="46"/>
        <v>0</v>
      </c>
      <c r="O77" s="485">
        <f t="shared" si="46"/>
        <v>0</v>
      </c>
      <c r="P77" s="483">
        <f t="shared" si="46"/>
        <v>0</v>
      </c>
      <c r="Q77" s="484">
        <f t="shared" si="46"/>
        <v>0</v>
      </c>
      <c r="R77" s="485">
        <f t="shared" si="46"/>
        <v>0</v>
      </c>
      <c r="S77" s="485">
        <f t="shared" si="46"/>
        <v>0</v>
      </c>
      <c r="T77" s="485">
        <f t="shared" si="46"/>
        <v>0</v>
      </c>
    </row>
    <row r="78" spans="1:36" ht="30" customHeight="1" x14ac:dyDescent="0.2">
      <c r="A78" s="211"/>
      <c r="B78" s="211"/>
      <c r="C78" s="338" t="s">
        <v>228</v>
      </c>
      <c r="D78" s="628" t="s">
        <v>229</v>
      </c>
      <c r="E78" s="629"/>
      <c r="F78" s="341">
        <v>10</v>
      </c>
      <c r="G78" s="483">
        <f t="shared" ref="G78:T78" si="47">IF(G24=0,0,G66/G24)</f>
        <v>0</v>
      </c>
      <c r="H78" s="484">
        <f t="shared" si="47"/>
        <v>0</v>
      </c>
      <c r="I78" s="484">
        <f t="shared" si="47"/>
        <v>0</v>
      </c>
      <c r="J78" s="484">
        <f t="shared" si="47"/>
        <v>0</v>
      </c>
      <c r="K78" s="485">
        <f t="shared" si="47"/>
        <v>0</v>
      </c>
      <c r="L78" s="486">
        <f t="shared" si="47"/>
        <v>0</v>
      </c>
      <c r="M78" s="484">
        <f t="shared" si="47"/>
        <v>0</v>
      </c>
      <c r="N78" s="484">
        <f t="shared" si="47"/>
        <v>0</v>
      </c>
      <c r="O78" s="485">
        <f t="shared" si="47"/>
        <v>0</v>
      </c>
      <c r="P78" s="483">
        <f t="shared" si="47"/>
        <v>0</v>
      </c>
      <c r="Q78" s="484">
        <f t="shared" si="47"/>
        <v>0</v>
      </c>
      <c r="R78" s="485">
        <f t="shared" si="47"/>
        <v>0</v>
      </c>
      <c r="S78" s="485">
        <f t="shared" si="47"/>
        <v>0</v>
      </c>
      <c r="T78" s="485">
        <f t="shared" si="47"/>
        <v>0</v>
      </c>
    </row>
    <row r="79" spans="1:36" ht="30.75" customHeight="1" x14ac:dyDescent="0.2">
      <c r="A79" s="211"/>
      <c r="B79" s="211"/>
      <c r="C79" s="338" t="s">
        <v>230</v>
      </c>
      <c r="D79" s="628" t="s">
        <v>231</v>
      </c>
      <c r="E79" s="629"/>
      <c r="F79" s="341">
        <v>5</v>
      </c>
      <c r="G79" s="483">
        <f t="shared" ref="G79:T79" si="48">IF(G46=0,0,G66/G46)</f>
        <v>0</v>
      </c>
      <c r="H79" s="484">
        <f t="shared" si="48"/>
        <v>0</v>
      </c>
      <c r="I79" s="484">
        <f t="shared" si="48"/>
        <v>0</v>
      </c>
      <c r="J79" s="484">
        <f t="shared" si="48"/>
        <v>0</v>
      </c>
      <c r="K79" s="485">
        <f t="shared" si="48"/>
        <v>0</v>
      </c>
      <c r="L79" s="486">
        <f t="shared" si="48"/>
        <v>0</v>
      </c>
      <c r="M79" s="484">
        <f t="shared" si="48"/>
        <v>0</v>
      </c>
      <c r="N79" s="484">
        <f t="shared" si="48"/>
        <v>0</v>
      </c>
      <c r="O79" s="485">
        <f t="shared" si="48"/>
        <v>0</v>
      </c>
      <c r="P79" s="483">
        <f t="shared" si="48"/>
        <v>0</v>
      </c>
      <c r="Q79" s="484">
        <f t="shared" si="48"/>
        <v>0</v>
      </c>
      <c r="R79" s="485">
        <f t="shared" si="48"/>
        <v>0</v>
      </c>
      <c r="S79" s="485">
        <f t="shared" si="48"/>
        <v>0</v>
      </c>
      <c r="T79" s="485">
        <f t="shared" si="48"/>
        <v>0</v>
      </c>
    </row>
    <row r="80" spans="1:36" ht="30.75" customHeight="1" x14ac:dyDescent="0.2">
      <c r="A80" s="211"/>
      <c r="B80" s="211"/>
      <c r="C80" s="338"/>
      <c r="D80" s="339"/>
      <c r="E80" s="340"/>
      <c r="F80" s="341"/>
      <c r="G80" s="483"/>
      <c r="H80" s="484"/>
      <c r="I80" s="484"/>
      <c r="J80" s="484"/>
      <c r="K80" s="485"/>
      <c r="L80" s="486"/>
      <c r="M80" s="484"/>
      <c r="N80" s="484"/>
      <c r="O80" s="485"/>
      <c r="P80" s="483"/>
      <c r="Q80" s="484"/>
      <c r="R80" s="485"/>
      <c r="S80" s="485"/>
      <c r="T80" s="485"/>
    </row>
    <row r="81" spans="1:20" ht="19.5" customHeight="1" x14ac:dyDescent="0.2">
      <c r="A81" s="211"/>
      <c r="B81" s="211"/>
      <c r="C81" s="338" t="s">
        <v>232</v>
      </c>
      <c r="D81" s="628" t="s">
        <v>233</v>
      </c>
      <c r="E81" s="629"/>
      <c r="F81" s="341">
        <v>0.3</v>
      </c>
      <c r="G81" s="483">
        <f t="shared" ref="G81:T81" si="49">IF(G46=0,0,G13/G46)</f>
        <v>0</v>
      </c>
      <c r="H81" s="484">
        <f t="shared" si="49"/>
        <v>0</v>
      </c>
      <c r="I81" s="484">
        <f t="shared" si="49"/>
        <v>0</v>
      </c>
      <c r="J81" s="484">
        <f t="shared" si="49"/>
        <v>0</v>
      </c>
      <c r="K81" s="485">
        <f t="shared" si="49"/>
        <v>0</v>
      </c>
      <c r="L81" s="486">
        <f t="shared" si="49"/>
        <v>0</v>
      </c>
      <c r="M81" s="484">
        <f t="shared" si="49"/>
        <v>0</v>
      </c>
      <c r="N81" s="484">
        <f t="shared" si="49"/>
        <v>0</v>
      </c>
      <c r="O81" s="485">
        <f t="shared" si="49"/>
        <v>0</v>
      </c>
      <c r="P81" s="483">
        <f t="shared" si="49"/>
        <v>0</v>
      </c>
      <c r="Q81" s="484">
        <f t="shared" si="49"/>
        <v>0</v>
      </c>
      <c r="R81" s="485">
        <f t="shared" si="49"/>
        <v>0</v>
      </c>
      <c r="S81" s="485">
        <f t="shared" si="49"/>
        <v>0</v>
      </c>
      <c r="T81" s="485">
        <f t="shared" si="49"/>
        <v>0</v>
      </c>
    </row>
    <row r="82" spans="1:20" ht="33" customHeight="1" x14ac:dyDescent="0.2">
      <c r="A82" s="211"/>
      <c r="B82" s="211"/>
      <c r="C82" s="338" t="s">
        <v>234</v>
      </c>
      <c r="D82" s="628" t="s">
        <v>235</v>
      </c>
      <c r="E82" s="629"/>
      <c r="F82" s="341">
        <v>0.1</v>
      </c>
      <c r="G82" s="483">
        <f t="shared" ref="G82:T82" si="50">IF(G24=0,0,G46/G24)</f>
        <v>0</v>
      </c>
      <c r="H82" s="484">
        <f t="shared" si="50"/>
        <v>0</v>
      </c>
      <c r="I82" s="484">
        <f t="shared" si="50"/>
        <v>0</v>
      </c>
      <c r="J82" s="484">
        <f t="shared" si="50"/>
        <v>0</v>
      </c>
      <c r="K82" s="485">
        <f t="shared" si="50"/>
        <v>0</v>
      </c>
      <c r="L82" s="486">
        <f t="shared" si="50"/>
        <v>0</v>
      </c>
      <c r="M82" s="484">
        <f t="shared" si="50"/>
        <v>0</v>
      </c>
      <c r="N82" s="484">
        <f t="shared" si="50"/>
        <v>0</v>
      </c>
      <c r="O82" s="485">
        <f t="shared" si="50"/>
        <v>0</v>
      </c>
      <c r="P82" s="483">
        <f t="shared" si="50"/>
        <v>0</v>
      </c>
      <c r="Q82" s="484">
        <f t="shared" si="50"/>
        <v>0</v>
      </c>
      <c r="R82" s="485">
        <f t="shared" si="50"/>
        <v>0</v>
      </c>
      <c r="S82" s="485">
        <f t="shared" si="50"/>
        <v>0</v>
      </c>
      <c r="T82" s="485">
        <f t="shared" si="50"/>
        <v>0</v>
      </c>
    </row>
    <row r="83" spans="1:20" ht="15.75" customHeight="1" x14ac:dyDescent="0.25">
      <c r="A83" s="211"/>
      <c r="B83" s="211"/>
      <c r="C83" s="346" t="s">
        <v>236</v>
      </c>
      <c r="D83" s="347" t="s">
        <v>237</v>
      </c>
      <c r="E83" s="487"/>
      <c r="F83" s="348" t="s">
        <v>238</v>
      </c>
      <c r="G83" s="488">
        <f t="shared" ref="G83:H83" si="51">SUMPRODUCT($F76:$F82,G76:G82)</f>
        <v>0</v>
      </c>
      <c r="H83" s="489">
        <f t="shared" si="51"/>
        <v>0</v>
      </c>
      <c r="I83" s="489">
        <f>SUMPRODUCT($F76:$F82,I76:I82)</f>
        <v>0</v>
      </c>
      <c r="J83" s="489">
        <f t="shared" ref="J83:T83" si="52">SUMPRODUCT($F76:$F82,J76:J82)</f>
        <v>0</v>
      </c>
      <c r="K83" s="490">
        <f t="shared" si="52"/>
        <v>0</v>
      </c>
      <c r="L83" s="491">
        <f t="shared" si="52"/>
        <v>0</v>
      </c>
      <c r="M83" s="489">
        <f t="shared" si="52"/>
        <v>0</v>
      </c>
      <c r="N83" s="489">
        <f t="shared" si="52"/>
        <v>0</v>
      </c>
      <c r="O83" s="490">
        <f t="shared" si="52"/>
        <v>0</v>
      </c>
      <c r="P83" s="488">
        <f t="shared" si="52"/>
        <v>0</v>
      </c>
      <c r="Q83" s="489">
        <f t="shared" si="52"/>
        <v>0</v>
      </c>
      <c r="R83" s="490">
        <f t="shared" si="52"/>
        <v>0</v>
      </c>
      <c r="S83" s="490">
        <f t="shared" si="52"/>
        <v>0</v>
      </c>
      <c r="T83" s="490">
        <f t="shared" si="52"/>
        <v>0</v>
      </c>
    </row>
    <row r="84" spans="1:20" ht="138.75" customHeight="1" x14ac:dyDescent="0.25">
      <c r="A84" s="211"/>
      <c r="B84" s="211"/>
      <c r="C84" s="346"/>
      <c r="D84" s="603" t="s">
        <v>239</v>
      </c>
      <c r="E84" s="556"/>
      <c r="F84" s="348" t="s">
        <v>238</v>
      </c>
      <c r="G84" s="499" t="str">
        <f t="shared" ref="G84:T84" si="53">IF(G83&lt;0,"zagrożone upadłością",IF(G83=0,"bardzo słaba",IF(G83&lt;1,"słaba",IF(G83&lt;2,"dobra","bardzo dobra"))))</f>
        <v>bardzo słaba</v>
      </c>
      <c r="H84" s="500" t="str">
        <f t="shared" si="53"/>
        <v>bardzo słaba</v>
      </c>
      <c r="I84" s="500" t="str">
        <f>IF(I83&lt;0,"zagrożone upadłością",IF(I83=0,"bardzo słaba",IF(I83&lt;1,"słaba",IF(I83&lt;2,"dobra","bardzo dobra"))))</f>
        <v>bardzo słaba</v>
      </c>
      <c r="J84" s="500" t="str">
        <f t="shared" si="53"/>
        <v>bardzo słaba</v>
      </c>
      <c r="K84" s="501" t="str">
        <f t="shared" si="53"/>
        <v>bardzo słaba</v>
      </c>
      <c r="L84" s="502" t="str">
        <f t="shared" si="53"/>
        <v>bardzo słaba</v>
      </c>
      <c r="M84" s="500" t="str">
        <f t="shared" si="53"/>
        <v>bardzo słaba</v>
      </c>
      <c r="N84" s="500" t="str">
        <f t="shared" si="53"/>
        <v>bardzo słaba</v>
      </c>
      <c r="O84" s="501" t="str">
        <f t="shared" si="53"/>
        <v>bardzo słaba</v>
      </c>
      <c r="P84" s="499" t="str">
        <f t="shared" si="53"/>
        <v>bardzo słaba</v>
      </c>
      <c r="Q84" s="500" t="str">
        <f t="shared" si="53"/>
        <v>bardzo słaba</v>
      </c>
      <c r="R84" s="501" t="str">
        <f t="shared" si="53"/>
        <v>bardzo słaba</v>
      </c>
      <c r="S84" s="501" t="str">
        <f t="shared" si="53"/>
        <v>bardzo słaba</v>
      </c>
      <c r="T84" s="501" t="str">
        <f t="shared" si="53"/>
        <v>bardzo słaba</v>
      </c>
    </row>
    <row r="85" spans="1:20" ht="16.5" customHeight="1" x14ac:dyDescent="0.2">
      <c r="A85" s="211"/>
      <c r="B85" s="355"/>
      <c r="C85" s="338" t="s">
        <v>224</v>
      </c>
      <c r="D85" s="339" t="s">
        <v>240</v>
      </c>
      <c r="E85" s="492"/>
      <c r="F85" s="341" t="s">
        <v>238</v>
      </c>
      <c r="G85" s="493">
        <f t="shared" ref="G85:T85" si="54">IF(G33=0,0,G12/G33)</f>
        <v>0</v>
      </c>
      <c r="H85" s="343">
        <f t="shared" si="54"/>
        <v>0</v>
      </c>
      <c r="I85" s="343">
        <f t="shared" si="54"/>
        <v>0</v>
      </c>
      <c r="J85" s="343">
        <f t="shared" si="54"/>
        <v>0</v>
      </c>
      <c r="K85" s="344">
        <f t="shared" si="54"/>
        <v>0</v>
      </c>
      <c r="L85" s="345">
        <f t="shared" si="54"/>
        <v>0</v>
      </c>
      <c r="M85" s="343">
        <f t="shared" si="54"/>
        <v>0</v>
      </c>
      <c r="N85" s="343">
        <f t="shared" si="54"/>
        <v>0</v>
      </c>
      <c r="O85" s="344">
        <f t="shared" si="54"/>
        <v>0</v>
      </c>
      <c r="P85" s="493">
        <f t="shared" si="54"/>
        <v>0</v>
      </c>
      <c r="Q85" s="343">
        <f t="shared" si="54"/>
        <v>0</v>
      </c>
      <c r="R85" s="344">
        <f t="shared" si="54"/>
        <v>0</v>
      </c>
      <c r="S85" s="344">
        <f t="shared" si="54"/>
        <v>0</v>
      </c>
      <c r="T85" s="344">
        <f t="shared" si="54"/>
        <v>0</v>
      </c>
    </row>
    <row r="86" spans="1:20" x14ac:dyDescent="0.2">
      <c r="A86" s="211"/>
      <c r="B86" s="355"/>
      <c r="C86" s="338" t="s">
        <v>226</v>
      </c>
      <c r="D86" s="341" t="s">
        <v>241</v>
      </c>
      <c r="E86" s="336"/>
      <c r="F86" s="341" t="s">
        <v>238</v>
      </c>
      <c r="G86" s="494">
        <f t="shared" ref="G86:T86" si="55">IF(G24=0,0,G68/G24)</f>
        <v>0</v>
      </c>
      <c r="H86" s="357">
        <f t="shared" si="55"/>
        <v>0</v>
      </c>
      <c r="I86" s="357">
        <f t="shared" si="55"/>
        <v>0</v>
      </c>
      <c r="J86" s="357">
        <f t="shared" si="55"/>
        <v>0</v>
      </c>
      <c r="K86" s="358">
        <f t="shared" si="55"/>
        <v>0</v>
      </c>
      <c r="L86" s="359">
        <f t="shared" si="55"/>
        <v>0</v>
      </c>
      <c r="M86" s="357">
        <f t="shared" si="55"/>
        <v>0</v>
      </c>
      <c r="N86" s="357">
        <f t="shared" si="55"/>
        <v>0</v>
      </c>
      <c r="O86" s="358">
        <f t="shared" si="55"/>
        <v>0</v>
      </c>
      <c r="P86" s="494">
        <f t="shared" si="55"/>
        <v>0</v>
      </c>
      <c r="Q86" s="357">
        <f t="shared" si="55"/>
        <v>0</v>
      </c>
      <c r="R86" s="358">
        <f t="shared" si="55"/>
        <v>0</v>
      </c>
      <c r="S86" s="358">
        <f t="shared" si="55"/>
        <v>0</v>
      </c>
      <c r="T86" s="358">
        <f t="shared" si="55"/>
        <v>0</v>
      </c>
    </row>
    <row r="87" spans="1:20" x14ac:dyDescent="0.2">
      <c r="A87" s="211"/>
      <c r="B87" s="355"/>
      <c r="C87" s="338" t="s">
        <v>228</v>
      </c>
      <c r="D87" s="341" t="s">
        <v>242</v>
      </c>
      <c r="E87" s="336"/>
      <c r="F87" s="341" t="s">
        <v>238</v>
      </c>
      <c r="G87" s="494">
        <f t="shared" ref="G87:T87" si="56">IF(G46=0,0,G68/G46)</f>
        <v>0</v>
      </c>
      <c r="H87" s="357">
        <f t="shared" si="56"/>
        <v>0</v>
      </c>
      <c r="I87" s="357">
        <f t="shared" si="56"/>
        <v>0</v>
      </c>
      <c r="J87" s="357">
        <f t="shared" si="56"/>
        <v>0</v>
      </c>
      <c r="K87" s="358">
        <f t="shared" si="56"/>
        <v>0</v>
      </c>
      <c r="L87" s="360">
        <f t="shared" si="56"/>
        <v>0</v>
      </c>
      <c r="M87" s="361">
        <f t="shared" si="56"/>
        <v>0</v>
      </c>
      <c r="N87" s="361">
        <f t="shared" si="56"/>
        <v>0</v>
      </c>
      <c r="O87" s="362">
        <f t="shared" si="56"/>
        <v>0</v>
      </c>
      <c r="P87" s="363">
        <f t="shared" si="56"/>
        <v>0</v>
      </c>
      <c r="Q87" s="361">
        <f t="shared" si="56"/>
        <v>0</v>
      </c>
      <c r="R87" s="362">
        <f t="shared" si="56"/>
        <v>0</v>
      </c>
      <c r="S87" s="362">
        <f t="shared" si="56"/>
        <v>0</v>
      </c>
      <c r="T87" s="362">
        <f t="shared" si="56"/>
        <v>0</v>
      </c>
    </row>
    <row r="88" spans="1:20" ht="15.75" thickBot="1" x14ac:dyDescent="0.25">
      <c r="A88" s="211"/>
      <c r="B88" s="355"/>
      <c r="C88" s="338" t="s">
        <v>230</v>
      </c>
      <c r="D88" s="341" t="s">
        <v>243</v>
      </c>
      <c r="E88" s="336"/>
      <c r="F88" s="341" t="s">
        <v>238</v>
      </c>
      <c r="G88" s="495">
        <f t="shared" ref="G88:T88" si="57">IF(G24=0,0,(G31+G33)/G24)</f>
        <v>0</v>
      </c>
      <c r="H88" s="496">
        <f t="shared" si="57"/>
        <v>0</v>
      </c>
      <c r="I88" s="496">
        <f t="shared" si="57"/>
        <v>0</v>
      </c>
      <c r="J88" s="496">
        <f t="shared" si="57"/>
        <v>0</v>
      </c>
      <c r="K88" s="497">
        <f t="shared" si="57"/>
        <v>0</v>
      </c>
      <c r="L88" s="498">
        <f t="shared" si="57"/>
        <v>0</v>
      </c>
      <c r="M88" s="496">
        <f t="shared" si="57"/>
        <v>0</v>
      </c>
      <c r="N88" s="496">
        <f t="shared" si="57"/>
        <v>0</v>
      </c>
      <c r="O88" s="497">
        <f t="shared" si="57"/>
        <v>0</v>
      </c>
      <c r="P88" s="495">
        <f t="shared" si="57"/>
        <v>0</v>
      </c>
      <c r="Q88" s="496">
        <f t="shared" si="57"/>
        <v>0</v>
      </c>
      <c r="R88" s="497">
        <f t="shared" si="57"/>
        <v>0</v>
      </c>
      <c r="S88" s="497">
        <f t="shared" si="57"/>
        <v>0</v>
      </c>
      <c r="T88" s="497">
        <f t="shared" si="57"/>
        <v>0</v>
      </c>
    </row>
    <row r="89" spans="1:20" x14ac:dyDescent="0.2">
      <c r="A89" s="211"/>
      <c r="B89" s="211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</row>
    <row r="90" spans="1:20" x14ac:dyDescent="0.2">
      <c r="A90" s="211"/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</row>
    <row r="91" spans="1:20" x14ac:dyDescent="0.2">
      <c r="A91" s="211"/>
      <c r="B91" s="211"/>
      <c r="C91" s="211"/>
      <c r="D91" s="211"/>
      <c r="E91" s="211"/>
      <c r="F91" s="211"/>
      <c r="G91" s="211"/>
      <c r="H91" s="211"/>
      <c r="I91" s="211"/>
      <c r="J91" s="211"/>
      <c r="K91" s="211"/>
      <c r="L91" s="211"/>
      <c r="M91" s="211"/>
      <c r="N91" s="211"/>
      <c r="O91" s="211"/>
      <c r="P91" s="211"/>
      <c r="Q91" s="211"/>
      <c r="R91" s="211"/>
      <c r="S91" s="211"/>
      <c r="T91" s="211"/>
    </row>
    <row r="92" spans="1:20" x14ac:dyDescent="0.2">
      <c r="A92" s="211"/>
      <c r="B92" s="211"/>
      <c r="C92" s="211"/>
      <c r="D92" s="211"/>
      <c r="E92" s="211"/>
      <c r="F92" s="211"/>
      <c r="G92" s="211"/>
      <c r="H92" s="211"/>
      <c r="I92" s="211"/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</row>
    <row r="93" spans="1:20" x14ac:dyDescent="0.2">
      <c r="A93" s="211"/>
      <c r="B93" s="211"/>
      <c r="C93" s="211"/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</row>
    <row r="94" spans="1:20" x14ac:dyDescent="0.2">
      <c r="A94" s="211"/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</row>
    <row r="95" spans="1:20" x14ac:dyDescent="0.2">
      <c r="A95" s="211"/>
      <c r="B95" s="211"/>
      <c r="C95" s="211"/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</row>
    <row r="96" spans="1:20" x14ac:dyDescent="0.2">
      <c r="A96" s="211"/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</row>
    <row r="97" spans="1:20" x14ac:dyDescent="0.2">
      <c r="A97" s="211"/>
      <c r="B97" s="211"/>
      <c r="C97" s="211"/>
      <c r="D97" s="211"/>
      <c r="E97" s="211"/>
      <c r="F97" s="211"/>
      <c r="G97" s="211"/>
      <c r="H97" s="211"/>
      <c r="I97" s="211"/>
      <c r="J97" s="211"/>
      <c r="K97" s="211"/>
      <c r="L97" s="211"/>
      <c r="M97" s="211"/>
      <c r="N97" s="211"/>
      <c r="O97" s="211"/>
      <c r="P97" s="211"/>
      <c r="Q97" s="211"/>
      <c r="R97" s="211"/>
      <c r="S97" s="211"/>
      <c r="T97" s="211"/>
    </row>
    <row r="98" spans="1:20" x14ac:dyDescent="0.2">
      <c r="A98" s="211"/>
      <c r="B98" s="211"/>
      <c r="C98" s="211"/>
      <c r="D98" s="211"/>
      <c r="E98" s="211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1"/>
      <c r="S98" s="211"/>
      <c r="T98" s="211"/>
    </row>
    <row r="99" spans="1:20" x14ac:dyDescent="0.2">
      <c r="A99" s="211"/>
      <c r="B99" s="211"/>
      <c r="C99" s="211"/>
      <c r="D99" s="211"/>
      <c r="E99" s="211"/>
      <c r="F99" s="211"/>
      <c r="G99" s="211"/>
      <c r="H99" s="211"/>
      <c r="I99" s="211"/>
      <c r="J99" s="211"/>
      <c r="K99" s="211"/>
      <c r="L99" s="211"/>
      <c r="M99" s="211"/>
      <c r="N99" s="211"/>
      <c r="O99" s="211"/>
      <c r="P99" s="211"/>
      <c r="Q99" s="211"/>
      <c r="R99" s="211"/>
      <c r="S99" s="211"/>
      <c r="T99" s="211"/>
    </row>
    <row r="100" spans="1:20" x14ac:dyDescent="0.2">
      <c r="A100" s="211"/>
      <c r="B100" s="211"/>
      <c r="C100" s="211"/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</row>
    <row r="101" spans="1:20" x14ac:dyDescent="0.2">
      <c r="A101" s="211"/>
      <c r="B101" s="211"/>
      <c r="C101" s="211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</row>
    <row r="102" spans="1:20" x14ac:dyDescent="0.2">
      <c r="A102" s="211"/>
      <c r="B102" s="211"/>
      <c r="C102" s="211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</row>
    <row r="103" spans="1:20" x14ac:dyDescent="0.2">
      <c r="A103" s="211"/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M103" s="211"/>
      <c r="N103" s="211"/>
      <c r="O103" s="211"/>
      <c r="P103" s="211"/>
      <c r="Q103" s="211"/>
      <c r="R103" s="211"/>
      <c r="S103" s="211"/>
      <c r="T103" s="211"/>
    </row>
    <row r="104" spans="1:20" x14ac:dyDescent="0.2">
      <c r="A104" s="211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1"/>
      <c r="S104" s="211"/>
      <c r="T104" s="211"/>
    </row>
    <row r="105" spans="1:20" x14ac:dyDescent="0.2">
      <c r="A105" s="211"/>
      <c r="B105" s="211"/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1"/>
      <c r="P105" s="211"/>
      <c r="Q105" s="211"/>
      <c r="R105" s="211"/>
      <c r="S105" s="211"/>
      <c r="T105" s="211"/>
    </row>
    <row r="106" spans="1:20" s="211" customFormat="1" x14ac:dyDescent="0.2"/>
  </sheetData>
  <sheetProtection algorithmName="SHA-512" hashValue="tXhgINW5WMrwtM79D7G/v0ZkHJ25wiz95gxDNHJRL4KLs0qXXTLQZr8BciI3wfLNs1vejLKjppTLel3ZFcd5XQ==" saltValue="wvZWfH8zyT7mGZxYvSGPIw==" spinCount="100000" sheet="1" objects="1" scenarios="1"/>
  <mergeCells count="13">
    <mergeCell ref="D82:E82"/>
    <mergeCell ref="G2:K2"/>
    <mergeCell ref="L2:O2"/>
    <mergeCell ref="P2:T2"/>
    <mergeCell ref="B47:F47"/>
    <mergeCell ref="G73:K73"/>
    <mergeCell ref="L73:O73"/>
    <mergeCell ref="P73:T73"/>
    <mergeCell ref="D76:E76"/>
    <mergeCell ref="D77:E77"/>
    <mergeCell ref="D78:E78"/>
    <mergeCell ref="D79:E79"/>
    <mergeCell ref="D81:E81"/>
  </mergeCells>
  <conditionalFormatting sqref="G84:T84">
    <cfRule type="cellIs" dxfId="10" priority="1" operator="equal">
      <formula>"zagrożone upadłością"</formula>
    </cfRule>
    <cfRule type="cellIs" dxfId="9" priority="2" operator="equal">
      <formula>"bardzo słaba"</formula>
    </cfRule>
    <cfRule type="cellIs" dxfId="8" priority="3" operator="equal">
      <formula>"słaba"</formula>
    </cfRule>
  </conditionalFormatting>
  <dataValidations count="4">
    <dataValidation type="list" allowBlank="1" showInputMessage="1" showErrorMessage="1" sqref="H3:I3" xr:uid="{99D8A542-D1D3-4BB1-9A42-8D69F0F7A045}">
      <formula1>"2024,2025"</formula1>
    </dataValidation>
    <dataValidation type="list" allowBlank="1" showInputMessage="1" showErrorMessage="1" sqref="L3:O3" xr:uid="{95A29DDA-7A55-47AC-BE5E-7E787121B623}">
      <formula1>"2026,2027,2028,2029,2030"</formula1>
    </dataValidation>
    <dataValidation type="list" allowBlank="1" showInputMessage="1" showErrorMessage="1" sqref="G3" xr:uid="{089CBB14-06C8-4783-BE61-438C8FB6BC74}">
      <formula1>"2023,2024,2025"</formula1>
    </dataValidation>
    <dataValidation type="list" allowBlank="1" showInputMessage="1" showErrorMessage="1" sqref="J3 K3" xr:uid="{5688F462-90F3-459A-ACEC-54BD437DC1FF}">
      <formula1>"2025,2026"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/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526" t="s">
        <v>295</v>
      </c>
      <c r="B1" s="652" t="s">
        <v>315</v>
      </c>
      <c r="C1" s="653" t="s">
        <v>311</v>
      </c>
      <c r="D1" s="654" t="s">
        <v>300</v>
      </c>
    </row>
    <row r="2" spans="1:4" ht="16.5" customHeight="1" x14ac:dyDescent="0.25">
      <c r="A2" s="541" t="s">
        <v>0</v>
      </c>
      <c r="B2" s="658"/>
      <c r="C2" s="658"/>
      <c r="D2" s="656"/>
    </row>
    <row r="3" spans="1:4" ht="16.5" customHeight="1" x14ac:dyDescent="0.25">
      <c r="A3" s="541" t="s">
        <v>1</v>
      </c>
      <c r="B3" s="658"/>
      <c r="C3" s="659"/>
      <c r="D3" s="657"/>
    </row>
    <row r="4" spans="1:4" ht="16.5" customHeight="1" x14ac:dyDescent="0.25">
      <c r="A4" s="541" t="s">
        <v>2</v>
      </c>
      <c r="B4" s="658"/>
      <c r="C4" s="658"/>
      <c r="D4" s="656"/>
    </row>
    <row r="5" spans="1:4" ht="16.5" customHeight="1" x14ac:dyDescent="0.25">
      <c r="A5" s="541" t="s">
        <v>6</v>
      </c>
      <c r="B5" s="658"/>
      <c r="C5" s="659"/>
      <c r="D5" s="656"/>
    </row>
    <row r="6" spans="1:4" ht="16.5" customHeight="1" x14ac:dyDescent="0.25">
      <c r="A6" s="541" t="s">
        <v>3</v>
      </c>
      <c r="B6" s="659"/>
      <c r="C6" s="659"/>
      <c r="D6" s="657"/>
    </row>
    <row r="7" spans="1:4" ht="15.75" x14ac:dyDescent="0.25">
      <c r="A7" s="541" t="s">
        <v>4</v>
      </c>
      <c r="B7" s="658"/>
      <c r="C7" s="658"/>
      <c r="D7" s="656"/>
    </row>
    <row r="8" spans="1:4" ht="15.75" x14ac:dyDescent="0.25">
      <c r="A8" s="542" t="s">
        <v>5</v>
      </c>
      <c r="B8" s="660"/>
      <c r="C8" s="661"/>
      <c r="D8" s="657"/>
    </row>
    <row r="9" spans="1:4" ht="30.75" x14ac:dyDescent="0.2">
      <c r="A9" s="608" t="s">
        <v>309</v>
      </c>
      <c r="B9" s="657"/>
      <c r="C9" s="657"/>
      <c r="D9" s="657"/>
    </row>
    <row r="10" spans="1:4" ht="60" x14ac:dyDescent="0.2">
      <c r="A10" s="605" t="s">
        <v>306</v>
      </c>
      <c r="B10" s="657"/>
      <c r="C10" s="657"/>
      <c r="D10" s="657"/>
    </row>
    <row r="11" spans="1:4" ht="15.75" x14ac:dyDescent="0.25">
      <c r="A11" s="604" t="s">
        <v>297</v>
      </c>
      <c r="B11" s="662"/>
      <c r="C11" s="662"/>
      <c r="D11" s="663"/>
    </row>
  </sheetData>
  <sheetProtection algorithmName="SHA-512" hashValue="zTJRae7QyPFkM8d3bl4K91bPVKq68nIWEkkm790IIKFtp66oRtp8f7cEAWQZCIi9vVKL5UkMN+BY5t0z9OiF1Q==" saltValue="kJ3YUthUQ2B0lNrtcHeGxg==" spinCount="100000" sheet="1" objects="1" scenarios="1"/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/>
  </sheetViews>
  <sheetFormatPr defaultColWidth="0" defaultRowHeight="15" zeroHeight="1" x14ac:dyDescent="0.2"/>
  <cols>
    <col min="1" max="1" width="71.5703125" style="535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533" t="s">
        <v>305</v>
      </c>
    </row>
    <row r="2" spans="1:4" ht="15.75" x14ac:dyDescent="0.2">
      <c r="A2" s="540" t="s">
        <v>298</v>
      </c>
    </row>
    <row r="3" spans="1:4" ht="32.25" customHeight="1" x14ac:dyDescent="0.2">
      <c r="A3" s="655"/>
    </row>
    <row r="4" spans="1:4" ht="15.75" x14ac:dyDescent="0.2">
      <c r="A4" s="615" t="s">
        <v>314</v>
      </c>
    </row>
    <row r="5" spans="1:4" ht="24.75" customHeight="1" x14ac:dyDescent="0.2">
      <c r="A5" s="609"/>
    </row>
    <row r="6" spans="1:4" ht="20.25" customHeight="1" x14ac:dyDescent="0.2">
      <c r="A6" s="534" t="s">
        <v>304</v>
      </c>
      <c r="B6" s="652" t="s">
        <v>315</v>
      </c>
      <c r="C6" s="653" t="s">
        <v>311</v>
      </c>
      <c r="D6" s="654" t="s">
        <v>300</v>
      </c>
    </row>
    <row r="7" spans="1:4" ht="16.5" customHeight="1" x14ac:dyDescent="0.25">
      <c r="A7" s="537" t="s">
        <v>0</v>
      </c>
      <c r="B7" s="656"/>
      <c r="C7" s="656"/>
      <c r="D7" s="656"/>
    </row>
    <row r="8" spans="1:4" ht="16.5" customHeight="1" x14ac:dyDescent="0.25">
      <c r="A8" s="537" t="s">
        <v>1</v>
      </c>
      <c r="B8" s="657"/>
      <c r="C8" s="657"/>
      <c r="D8" s="656"/>
    </row>
    <row r="9" spans="1:4" ht="16.5" customHeight="1" x14ac:dyDescent="0.25">
      <c r="A9" s="537" t="s">
        <v>2</v>
      </c>
      <c r="B9" s="656"/>
      <c r="C9" s="656"/>
      <c r="D9" s="656"/>
    </row>
    <row r="10" spans="1:4" ht="17.25" customHeight="1" x14ac:dyDescent="0.25">
      <c r="A10" s="537" t="s">
        <v>6</v>
      </c>
      <c r="B10" s="656"/>
      <c r="C10" s="656"/>
      <c r="D10" s="656"/>
    </row>
    <row r="11" spans="1:4" ht="16.5" customHeight="1" x14ac:dyDescent="0.25">
      <c r="A11" s="537" t="s">
        <v>3</v>
      </c>
      <c r="B11" s="656"/>
      <c r="C11" s="657"/>
      <c r="D11" s="656"/>
    </row>
    <row r="12" spans="1:4" ht="15.75" x14ac:dyDescent="0.25">
      <c r="A12" s="537" t="s">
        <v>4</v>
      </c>
      <c r="B12" s="656"/>
      <c r="C12" s="656"/>
      <c r="D12" s="656"/>
    </row>
    <row r="13" spans="1:4" ht="15.75" x14ac:dyDescent="0.25">
      <c r="A13" s="538" t="s">
        <v>5</v>
      </c>
      <c r="B13" s="656"/>
      <c r="C13" s="656"/>
      <c r="D13" s="656"/>
    </row>
    <row r="14" spans="1:4" ht="30.75" x14ac:dyDescent="0.2">
      <c r="A14" s="608" t="s">
        <v>309</v>
      </c>
      <c r="B14" s="657"/>
      <c r="C14" s="657"/>
      <c r="D14" s="657"/>
    </row>
    <row r="15" spans="1:4" ht="60" x14ac:dyDescent="0.2">
      <c r="A15" s="605" t="s">
        <v>306</v>
      </c>
      <c r="B15" s="656"/>
      <c r="C15" s="656"/>
      <c r="D15" s="657"/>
    </row>
    <row r="16" spans="1:4" ht="15.75" x14ac:dyDescent="0.25">
      <c r="A16" s="539" t="s">
        <v>297</v>
      </c>
      <c r="B16" s="656"/>
      <c r="C16" s="656"/>
      <c r="D16" s="657"/>
    </row>
  </sheetData>
  <sheetProtection algorithmName="SHA-512" hashValue="nBxau/Pil7PUC4vTe9HJiIX6VHtILr2u/89UbXz6bsqKtBNgn1lh0RyDxVT3ts5vIwTOUMjaqXeb6QuYl5+wZg==" saltValue="uGLkExUVzZt6hTjWM3wtDw==" spinCount="100000" sheet="1" objects="1" scenarios="1"/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2026-03-12T11:36:33Z</cp:lastPrinted>
  <dcterms:created xsi:type="dcterms:W3CDTF">2023-01-27T09:00:06Z</dcterms:created>
  <dcterms:modified xsi:type="dcterms:W3CDTF">2026-03-16T12:57:27Z</dcterms:modified>
</cp:coreProperties>
</file>